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user\Desktop\voor_cloud\"/>
    </mc:Choice>
  </mc:AlternateContent>
  <bookViews>
    <workbookView xWindow="0" yWindow="0" windowWidth="19200" windowHeight="10860" tabRatio="810" firstSheet="1" activeTab="1"/>
  </bookViews>
  <sheets>
    <sheet name="vocabulaire" sheetId="10" r:id="rId1"/>
    <sheet name="gradings" sheetId="12" r:id="rId2"/>
    <sheet name="Other specs" sheetId="13" r:id="rId3"/>
    <sheet name="5 outdoor" sheetId="4" r:id="rId4"/>
    <sheet name="10 outdoor" sheetId="6" r:id="rId5"/>
    <sheet name="20 outdoor" sheetId="7" r:id="rId6"/>
    <sheet name=" 5 throw" sheetId="9" r:id="rId7"/>
    <sheet name="5 indoor" sheetId="8" r:id="rId8"/>
    <sheet name="7 indoor" sheetId="11" r:id="rId9"/>
  </sheets>
  <calcPr calcId="162913"/>
</workbook>
</file>

<file path=xl/calcChain.xml><?xml version="1.0" encoding="utf-8"?>
<calcChain xmlns="http://schemas.openxmlformats.org/spreadsheetml/2006/main">
  <c r="C28" i="12" l="1"/>
  <c r="D28" i="12"/>
  <c r="E28" i="12"/>
  <c r="F28" i="12"/>
  <c r="AK3" i="4" s="1"/>
  <c r="AI3" i="4" s="1"/>
  <c r="AN3" i="4" s="1"/>
  <c r="AJ3" i="4" s="1"/>
  <c r="G28" i="12"/>
  <c r="H28" i="12"/>
  <c r="I28" i="12"/>
  <c r="J28" i="12"/>
  <c r="BU3" i="4" s="1"/>
  <c r="BS3" i="4" s="1"/>
  <c r="BX3" i="4" s="1"/>
  <c r="BT3" i="4" s="1"/>
  <c r="K28" i="12"/>
  <c r="L28" i="12"/>
  <c r="M28" i="12"/>
  <c r="N28" i="12"/>
  <c r="DE3" i="4" s="1"/>
  <c r="DC3" i="4" s="1"/>
  <c r="DH3" i="4" s="1"/>
  <c r="DD3" i="4" s="1"/>
  <c r="O28" i="12"/>
  <c r="P28" i="12"/>
  <c r="C29" i="12"/>
  <c r="D29" i="12"/>
  <c r="S4" i="4" s="1"/>
  <c r="Q4" i="4" s="1"/>
  <c r="W4" i="4" s="1"/>
  <c r="R4" i="4" s="1"/>
  <c r="E29" i="12"/>
  <c r="F29" i="12"/>
  <c r="G29" i="12"/>
  <c r="H29" i="12"/>
  <c r="BC4" i="4" s="1"/>
  <c r="BA4" i="4" s="1"/>
  <c r="BG4" i="4" s="1"/>
  <c r="BB4" i="4" s="1"/>
  <c r="I29" i="12"/>
  <c r="J29" i="12"/>
  <c r="K29" i="12"/>
  <c r="L29" i="12"/>
  <c r="CM4" i="4" s="1"/>
  <c r="CK4" i="4" s="1"/>
  <c r="CQ4" i="4" s="1"/>
  <c r="CL4" i="4" s="1"/>
  <c r="M29" i="12"/>
  <c r="N29" i="12"/>
  <c r="O29" i="12"/>
  <c r="P29" i="12"/>
  <c r="DW4" i="4" s="1"/>
  <c r="DU4" i="4" s="1"/>
  <c r="EA4" i="4" s="1"/>
  <c r="DV4" i="4" s="1"/>
  <c r="C30" i="12"/>
  <c r="D30" i="12"/>
  <c r="E30" i="12"/>
  <c r="F30" i="12"/>
  <c r="G30" i="12"/>
  <c r="H30" i="12"/>
  <c r="I30" i="12"/>
  <c r="J30" i="12"/>
  <c r="BU5" i="4" s="1"/>
  <c r="BV5" i="4" s="1"/>
  <c r="BS5" i="4" s="1"/>
  <c r="K30" i="12"/>
  <c r="L30" i="12"/>
  <c r="M30" i="12"/>
  <c r="N30" i="12"/>
  <c r="DE5" i="4" s="1"/>
  <c r="DF5" i="4" s="1"/>
  <c r="DC5" i="4" s="1"/>
  <c r="O30" i="12"/>
  <c r="P30" i="12"/>
  <c r="C31" i="12"/>
  <c r="D31" i="12"/>
  <c r="S6" i="4" s="1"/>
  <c r="Q6" i="4" s="1"/>
  <c r="W6" i="4" s="1"/>
  <c r="R6" i="4" s="1"/>
  <c r="E31" i="12"/>
  <c r="F31" i="12"/>
  <c r="G31" i="12"/>
  <c r="H31" i="12"/>
  <c r="BC6" i="4" s="1"/>
  <c r="BA6" i="4" s="1"/>
  <c r="BG6" i="4" s="1"/>
  <c r="BB6" i="4" s="1"/>
  <c r="I31" i="12"/>
  <c r="J31" i="12"/>
  <c r="K31" i="12"/>
  <c r="L31" i="12"/>
  <c r="CM6" i="4" s="1"/>
  <c r="CK6" i="4" s="1"/>
  <c r="CQ6" i="4" s="1"/>
  <c r="CL6" i="4" s="1"/>
  <c r="M31" i="12"/>
  <c r="N31" i="12"/>
  <c r="O31" i="12"/>
  <c r="P31" i="12"/>
  <c r="DW6" i="4" s="1"/>
  <c r="DU6" i="4" s="1"/>
  <c r="EA6" i="4" s="1"/>
  <c r="DV6" i="4" s="1"/>
  <c r="C32" i="12"/>
  <c r="D32" i="12"/>
  <c r="E32" i="12"/>
  <c r="F32" i="12"/>
  <c r="AK7" i="4" s="1"/>
  <c r="AL7" i="4" s="1"/>
  <c r="G32" i="12"/>
  <c r="H32" i="12"/>
  <c r="I32" i="12"/>
  <c r="J32" i="12"/>
  <c r="BU7" i="4" s="1"/>
  <c r="BV7" i="4" s="1"/>
  <c r="K32" i="12"/>
  <c r="L32" i="12"/>
  <c r="M32" i="12"/>
  <c r="N32" i="12"/>
  <c r="DE7" i="4" s="1"/>
  <c r="DF7" i="4" s="1"/>
  <c r="O32" i="12"/>
  <c r="P32" i="12"/>
  <c r="C36" i="12"/>
  <c r="D36" i="12"/>
  <c r="S3" i="6" s="1"/>
  <c r="T3" i="6" s="1"/>
  <c r="E36" i="12"/>
  <c r="F36" i="12"/>
  <c r="G36" i="12"/>
  <c r="H36" i="12"/>
  <c r="BC3" i="6" s="1"/>
  <c r="BD3" i="6" s="1"/>
  <c r="I36" i="12"/>
  <c r="J36" i="12"/>
  <c r="K36" i="12"/>
  <c r="L36" i="12"/>
  <c r="CM3" i="6" s="1"/>
  <c r="CN3" i="6" s="1"/>
  <c r="M36" i="12"/>
  <c r="N36" i="12"/>
  <c r="O36" i="12"/>
  <c r="P36" i="12"/>
  <c r="DW3" i="6" s="1"/>
  <c r="DX3" i="6" s="1"/>
  <c r="C37" i="12"/>
  <c r="D37" i="12"/>
  <c r="E37" i="12"/>
  <c r="F37" i="12"/>
  <c r="AK4" i="6" s="1"/>
  <c r="AI4" i="6" s="1"/>
  <c r="AN4" i="6" s="1"/>
  <c r="AJ4" i="6" s="1"/>
  <c r="G37" i="12"/>
  <c r="H37" i="12"/>
  <c r="I37" i="12"/>
  <c r="J37" i="12"/>
  <c r="BU4" i="6" s="1"/>
  <c r="BS4" i="6" s="1"/>
  <c r="BX4" i="6" s="1"/>
  <c r="BT4" i="6" s="1"/>
  <c r="K37" i="12"/>
  <c r="L37" i="12"/>
  <c r="M37" i="12"/>
  <c r="N37" i="12"/>
  <c r="DE4" i="6" s="1"/>
  <c r="DC4" i="6" s="1"/>
  <c r="DH4" i="6" s="1"/>
  <c r="DD4" i="6" s="1"/>
  <c r="O37" i="12"/>
  <c r="P37" i="12"/>
  <c r="C38" i="12"/>
  <c r="D38" i="12"/>
  <c r="S5" i="6" s="1"/>
  <c r="Q5" i="6" s="1"/>
  <c r="W5" i="6" s="1"/>
  <c r="R5" i="6" s="1"/>
  <c r="E38" i="12"/>
  <c r="F38" i="12"/>
  <c r="G38" i="12"/>
  <c r="H38" i="12"/>
  <c r="BC5" i="6" s="1"/>
  <c r="BA5" i="6" s="1"/>
  <c r="BG5" i="6" s="1"/>
  <c r="BB5" i="6" s="1"/>
  <c r="I38" i="12"/>
  <c r="J38" i="12"/>
  <c r="K38" i="12"/>
  <c r="L38" i="12"/>
  <c r="CM5" i="6" s="1"/>
  <c r="CK5" i="6" s="1"/>
  <c r="CQ5" i="6" s="1"/>
  <c r="CL5" i="6" s="1"/>
  <c r="M38" i="12"/>
  <c r="N38" i="12"/>
  <c r="O38" i="12"/>
  <c r="P38" i="12"/>
  <c r="DW5" i="6" s="1"/>
  <c r="DU5" i="6" s="1"/>
  <c r="EA5" i="6" s="1"/>
  <c r="DV5" i="6" s="1"/>
  <c r="C39" i="12"/>
  <c r="D39" i="12"/>
  <c r="E39" i="12"/>
  <c r="F39" i="12"/>
  <c r="AK6" i="6" s="1"/>
  <c r="AI6" i="6" s="1"/>
  <c r="AN6" i="6" s="1"/>
  <c r="AJ6" i="6" s="1"/>
  <c r="G39" i="12"/>
  <c r="H39" i="12"/>
  <c r="I39" i="12"/>
  <c r="J39" i="12"/>
  <c r="BU6" i="6" s="1"/>
  <c r="BS6" i="6" s="1"/>
  <c r="BX6" i="6" s="1"/>
  <c r="BT6" i="6" s="1"/>
  <c r="K39" i="12"/>
  <c r="L39" i="12"/>
  <c r="M39" i="12"/>
  <c r="N39" i="12"/>
  <c r="DE6" i="6" s="1"/>
  <c r="DC6" i="6" s="1"/>
  <c r="DH6" i="6" s="1"/>
  <c r="DD6" i="6" s="1"/>
  <c r="O39" i="12"/>
  <c r="P39" i="12"/>
  <c r="C40" i="12"/>
  <c r="D40" i="12"/>
  <c r="S7" i="6" s="1"/>
  <c r="T7" i="6" s="1"/>
  <c r="Q7" i="6" s="1"/>
  <c r="E40" i="12"/>
  <c r="F40" i="12"/>
  <c r="G40" i="12"/>
  <c r="H40" i="12"/>
  <c r="BC7" i="6" s="1"/>
  <c r="BD7" i="6" s="1"/>
  <c r="BA7" i="6" s="1"/>
  <c r="I40" i="12"/>
  <c r="J40" i="12"/>
  <c r="K40" i="12"/>
  <c r="L40" i="12"/>
  <c r="CM7" i="6" s="1"/>
  <c r="CN7" i="6" s="1"/>
  <c r="CK7" i="6" s="1"/>
  <c r="M40" i="12"/>
  <c r="N40" i="12"/>
  <c r="O40" i="12"/>
  <c r="P40" i="12"/>
  <c r="DW7" i="6" s="1"/>
  <c r="DX7" i="6" s="1"/>
  <c r="DU7" i="6" s="1"/>
  <c r="A42" i="12"/>
  <c r="C43" i="12"/>
  <c r="D43" i="12"/>
  <c r="E43" i="12"/>
  <c r="AB10" i="6" s="1"/>
  <c r="AC10" i="6" s="1"/>
  <c r="Z10" i="6" s="1"/>
  <c r="F43" i="12"/>
  <c r="G43" i="12"/>
  <c r="H43" i="12"/>
  <c r="I43" i="12"/>
  <c r="BL10" i="6" s="1"/>
  <c r="BM10" i="6" s="1"/>
  <c r="BJ10" i="6" s="1"/>
  <c r="J43" i="12"/>
  <c r="K43" i="12"/>
  <c r="L43" i="12"/>
  <c r="M43" i="12"/>
  <c r="CV10" i="6" s="1"/>
  <c r="CW10" i="6" s="1"/>
  <c r="CT10" i="6" s="1"/>
  <c r="N43" i="12"/>
  <c r="O43" i="12"/>
  <c r="P43" i="12"/>
  <c r="C44" i="12"/>
  <c r="J11" i="6" s="1"/>
  <c r="H11" i="6" s="1"/>
  <c r="N11" i="6" s="1"/>
  <c r="I11" i="6" s="1"/>
  <c r="D44" i="12"/>
  <c r="E44" i="12"/>
  <c r="F44" i="12"/>
  <c r="G44" i="12"/>
  <c r="AT11" i="6" s="1"/>
  <c r="AR11" i="6" s="1"/>
  <c r="AX11" i="6" s="1"/>
  <c r="AS11" i="6" s="1"/>
  <c r="H44" i="12"/>
  <c r="I44" i="12"/>
  <c r="J44" i="12"/>
  <c r="K44" i="12"/>
  <c r="CD11" i="6" s="1"/>
  <c r="CB11" i="6" s="1"/>
  <c r="CH11" i="6" s="1"/>
  <c r="CC11" i="6" s="1"/>
  <c r="L44" i="12"/>
  <c r="M44" i="12"/>
  <c r="N44" i="12"/>
  <c r="O44" i="12"/>
  <c r="DN11" i="6" s="1"/>
  <c r="DL11" i="6" s="1"/>
  <c r="DR11" i="6" s="1"/>
  <c r="DM11" i="6" s="1"/>
  <c r="P44" i="12"/>
  <c r="C45" i="12"/>
  <c r="D45" i="12"/>
  <c r="E45" i="12"/>
  <c r="AB12" i="6" s="1"/>
  <c r="Z12" i="6" s="1"/>
  <c r="AE12" i="6" s="1"/>
  <c r="AA12" i="6" s="1"/>
  <c r="F45" i="12"/>
  <c r="G45" i="12"/>
  <c r="H45" i="12"/>
  <c r="I45" i="12"/>
  <c r="BL12" i="6" s="1"/>
  <c r="BJ12" i="6" s="1"/>
  <c r="BO12" i="6" s="1"/>
  <c r="BK12" i="6" s="1"/>
  <c r="J45" i="12"/>
  <c r="K45" i="12"/>
  <c r="L45" i="12"/>
  <c r="M45" i="12"/>
  <c r="CV12" i="6" s="1"/>
  <c r="CT12" i="6" s="1"/>
  <c r="CY12" i="6" s="1"/>
  <c r="CU12" i="6" s="1"/>
  <c r="N45" i="12"/>
  <c r="O45" i="12"/>
  <c r="P45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C47" i="12"/>
  <c r="D47" i="12"/>
  <c r="E47" i="12"/>
  <c r="AB14" i="6" s="1"/>
  <c r="AC14" i="6" s="1"/>
  <c r="Y14" i="6" s="1"/>
  <c r="F47" i="12"/>
  <c r="G47" i="12"/>
  <c r="H47" i="12"/>
  <c r="I47" i="12"/>
  <c r="BL14" i="6" s="1"/>
  <c r="BM14" i="6" s="1"/>
  <c r="BI14" i="6" s="1"/>
  <c r="J47" i="12"/>
  <c r="K47" i="12"/>
  <c r="L47" i="12"/>
  <c r="M47" i="12"/>
  <c r="CV14" i="6" s="1"/>
  <c r="CW14" i="6" s="1"/>
  <c r="CS14" i="6" s="1"/>
  <c r="N47" i="12"/>
  <c r="O47" i="12"/>
  <c r="P47" i="12"/>
  <c r="DW14" i="6" s="1"/>
  <c r="C51" i="12"/>
  <c r="J3" i="7" s="1"/>
  <c r="K3" i="7" s="1"/>
  <c r="D51" i="12"/>
  <c r="E51" i="12"/>
  <c r="F51" i="12"/>
  <c r="G51" i="12"/>
  <c r="AT3" i="7" s="1"/>
  <c r="AU3" i="7" s="1"/>
  <c r="H51" i="12"/>
  <c r="I51" i="12"/>
  <c r="J51" i="12"/>
  <c r="K51" i="12"/>
  <c r="CD3" i="7" s="1"/>
  <c r="CE3" i="7" s="1"/>
  <c r="L51" i="12"/>
  <c r="M51" i="12"/>
  <c r="N51" i="12"/>
  <c r="O51" i="12"/>
  <c r="DN3" i="7" s="1"/>
  <c r="P51" i="12"/>
  <c r="C52" i="12"/>
  <c r="D52" i="12"/>
  <c r="E52" i="12"/>
  <c r="AB4" i="7" s="1"/>
  <c r="Z4" i="7" s="1"/>
  <c r="AE4" i="7" s="1"/>
  <c r="AA4" i="7" s="1"/>
  <c r="F52" i="12"/>
  <c r="G52" i="12"/>
  <c r="H52" i="12"/>
  <c r="I52" i="12"/>
  <c r="BL4" i="7" s="1"/>
  <c r="BJ4" i="7" s="1"/>
  <c r="BO4" i="7" s="1"/>
  <c r="BK4" i="7" s="1"/>
  <c r="J52" i="12"/>
  <c r="K52" i="12"/>
  <c r="L52" i="12"/>
  <c r="M52" i="12"/>
  <c r="CV4" i="7" s="1"/>
  <c r="CT4" i="7" s="1"/>
  <c r="CY4" i="7" s="1"/>
  <c r="N52" i="12"/>
  <c r="O52" i="12"/>
  <c r="P52" i="12"/>
  <c r="C54" i="12"/>
  <c r="J6" i="7" s="1"/>
  <c r="H6" i="7" s="1"/>
  <c r="N6" i="7" s="1"/>
  <c r="I6" i="7" s="1"/>
  <c r="D54" i="12"/>
  <c r="E54" i="12"/>
  <c r="F54" i="12"/>
  <c r="G54" i="12"/>
  <c r="AT6" i="7" s="1"/>
  <c r="H54" i="12"/>
  <c r="I54" i="12"/>
  <c r="J54" i="12"/>
  <c r="K54" i="12"/>
  <c r="CD6" i="7" s="1"/>
  <c r="CB6" i="7" s="1"/>
  <c r="CH6" i="7" s="1"/>
  <c r="L54" i="12"/>
  <c r="M54" i="12"/>
  <c r="N54" i="12"/>
  <c r="O54" i="12"/>
  <c r="DN6" i="7" s="1"/>
  <c r="DL6" i="7" s="1"/>
  <c r="DR6" i="7" s="1"/>
  <c r="P54" i="12"/>
  <c r="C55" i="12"/>
  <c r="D55" i="12"/>
  <c r="E55" i="12"/>
  <c r="AB7" i="7" s="1"/>
  <c r="AC7" i="7" s="1"/>
  <c r="F55" i="12"/>
  <c r="G55" i="12"/>
  <c r="H55" i="12"/>
  <c r="I55" i="12"/>
  <c r="BL7" i="7" s="1"/>
  <c r="BM7" i="7" s="1"/>
  <c r="J55" i="12"/>
  <c r="K55" i="12"/>
  <c r="L55" i="12"/>
  <c r="M55" i="12"/>
  <c r="CV7" i="7" s="1"/>
  <c r="CW7" i="7" s="1"/>
  <c r="N55" i="12"/>
  <c r="O55" i="12"/>
  <c r="P55" i="12"/>
  <c r="C56" i="12"/>
  <c r="D56" i="12"/>
  <c r="E56" i="12"/>
  <c r="F56" i="12"/>
  <c r="G56" i="12"/>
  <c r="AT8" i="7" s="1"/>
  <c r="AU8" i="7" s="1"/>
  <c r="AQ8" i="7" s="1"/>
  <c r="H56" i="12"/>
  <c r="I56" i="12"/>
  <c r="J56" i="12"/>
  <c r="K56" i="12"/>
  <c r="L56" i="12"/>
  <c r="M56" i="12"/>
  <c r="N56" i="12"/>
  <c r="O56" i="12"/>
  <c r="DN8" i="7" s="1"/>
  <c r="DO8" i="7" s="1"/>
  <c r="DK8" i="7" s="1"/>
  <c r="P56" i="12"/>
  <c r="C57" i="12"/>
  <c r="D57" i="12"/>
  <c r="E57" i="12"/>
  <c r="AB9" i="7" s="1"/>
  <c r="Z9" i="7" s="1"/>
  <c r="AE9" i="7" s="1"/>
  <c r="AA9" i="7" s="1"/>
  <c r="F57" i="12"/>
  <c r="G57" i="12"/>
  <c r="H57" i="12"/>
  <c r="I57" i="12"/>
  <c r="BL9" i="7" s="1"/>
  <c r="BJ9" i="7" s="1"/>
  <c r="BO9" i="7" s="1"/>
  <c r="J57" i="12"/>
  <c r="K57" i="12"/>
  <c r="L57" i="12"/>
  <c r="M57" i="12"/>
  <c r="CV9" i="7" s="1"/>
  <c r="CT9" i="7" s="1"/>
  <c r="CY9" i="7" s="1"/>
  <c r="CU9" i="7" s="1"/>
  <c r="N57" i="12"/>
  <c r="O57" i="12"/>
  <c r="P57" i="12"/>
  <c r="C58" i="12"/>
  <c r="J10" i="7" s="1"/>
  <c r="K10" i="7" s="1"/>
  <c r="D58" i="12"/>
  <c r="E58" i="12"/>
  <c r="F58" i="12"/>
  <c r="G58" i="12"/>
  <c r="AT10" i="7" s="1"/>
  <c r="AU10" i="7" s="1"/>
  <c r="H58" i="12"/>
  <c r="I58" i="12"/>
  <c r="J58" i="12"/>
  <c r="K58" i="12"/>
  <c r="CD10" i="7" s="1"/>
  <c r="CE10" i="7" s="1"/>
  <c r="L58" i="12"/>
  <c r="M58" i="12"/>
  <c r="N58" i="12"/>
  <c r="O58" i="12"/>
  <c r="DN10" i="7" s="1"/>
  <c r="DO10" i="7" s="1"/>
  <c r="P58" i="12"/>
  <c r="DW10" i="7" s="1"/>
  <c r="DX10" i="7" s="1"/>
  <c r="DU10" i="7" s="1"/>
  <c r="C59" i="12"/>
  <c r="D59" i="12"/>
  <c r="E59" i="12"/>
  <c r="AB11" i="7" s="1"/>
  <c r="Z11" i="7" s="1"/>
  <c r="AF11" i="7" s="1"/>
  <c r="AA11" i="7" s="1"/>
  <c r="F59" i="12"/>
  <c r="G59" i="12"/>
  <c r="H59" i="12"/>
  <c r="I59" i="12"/>
  <c r="BL11" i="7" s="1"/>
  <c r="BJ11" i="7" s="1"/>
  <c r="BP11" i="7" s="1"/>
  <c r="BK11" i="7" s="1"/>
  <c r="J59" i="12"/>
  <c r="K59" i="12"/>
  <c r="L59" i="12"/>
  <c r="M59" i="12"/>
  <c r="CV11" i="7" s="1"/>
  <c r="CT11" i="7" s="1"/>
  <c r="CZ11" i="7" s="1"/>
  <c r="CU11" i="7" s="1"/>
  <c r="N59" i="12"/>
  <c r="O59" i="12"/>
  <c r="P59" i="12"/>
  <c r="C60" i="12"/>
  <c r="J12" i="7" s="1"/>
  <c r="K12" i="7" s="1"/>
  <c r="G12" i="7" s="1"/>
  <c r="D60" i="12"/>
  <c r="E60" i="12"/>
  <c r="F60" i="12"/>
  <c r="G60" i="12"/>
  <c r="AT12" i="7" s="1"/>
  <c r="AU12" i="7" s="1"/>
  <c r="AQ12" i="7" s="1"/>
  <c r="H60" i="12"/>
  <c r="I60" i="12"/>
  <c r="J60" i="12"/>
  <c r="K60" i="12"/>
  <c r="CD12" i="7" s="1"/>
  <c r="CE12" i="7" s="1"/>
  <c r="CA12" i="7" s="1"/>
  <c r="L60" i="12"/>
  <c r="M60" i="12"/>
  <c r="N60" i="12"/>
  <c r="O60" i="12"/>
  <c r="DN12" i="7" s="1"/>
  <c r="DO12" i="7" s="1"/>
  <c r="DK12" i="7" s="1"/>
  <c r="P60" i="12"/>
  <c r="A62" i="12"/>
  <c r="C64" i="12"/>
  <c r="D64" i="12"/>
  <c r="S16" i="7" s="1"/>
  <c r="Q16" i="7" s="1"/>
  <c r="W16" i="7" s="1"/>
  <c r="E64" i="12"/>
  <c r="F64" i="12"/>
  <c r="G64" i="12"/>
  <c r="H64" i="12"/>
  <c r="BC16" i="7" s="1"/>
  <c r="BA16" i="7" s="1"/>
  <c r="BG16" i="7" s="1"/>
  <c r="I64" i="12"/>
  <c r="J64" i="12"/>
  <c r="K64" i="12"/>
  <c r="L64" i="12"/>
  <c r="CM16" i="7" s="1"/>
  <c r="CK16" i="7" s="1"/>
  <c r="CQ16" i="7" s="1"/>
  <c r="M64" i="12"/>
  <c r="N64" i="12"/>
  <c r="O64" i="12"/>
  <c r="P64" i="12"/>
  <c r="DW16" i="7" s="1"/>
  <c r="DU16" i="7" s="1"/>
  <c r="EA16" i="7" s="1"/>
  <c r="DV16" i="7" s="1"/>
  <c r="C65" i="12"/>
  <c r="D65" i="12"/>
  <c r="E65" i="12"/>
  <c r="F65" i="12"/>
  <c r="AK17" i="7" s="1"/>
  <c r="AL17" i="7" s="1"/>
  <c r="G65" i="12"/>
  <c r="H65" i="12"/>
  <c r="I65" i="12"/>
  <c r="J65" i="12"/>
  <c r="K65" i="12"/>
  <c r="L65" i="12"/>
  <c r="M65" i="12"/>
  <c r="N65" i="12"/>
  <c r="DE17" i="7" s="1"/>
  <c r="O65" i="12"/>
  <c r="P65" i="12"/>
  <c r="C66" i="12"/>
  <c r="D66" i="12"/>
  <c r="S18" i="7" s="1"/>
  <c r="Q18" i="7" s="1"/>
  <c r="V18" i="7" s="1"/>
  <c r="R18" i="7" s="1"/>
  <c r="E66" i="12"/>
  <c r="F66" i="12"/>
  <c r="G66" i="12"/>
  <c r="H66" i="12"/>
  <c r="I66" i="12"/>
  <c r="J66" i="12"/>
  <c r="K66" i="12"/>
  <c r="L66" i="12"/>
  <c r="CM18" i="7" s="1"/>
  <c r="CK18" i="7" s="1"/>
  <c r="CP18" i="7" s="1"/>
  <c r="CL18" i="7" s="1"/>
  <c r="M66" i="12"/>
  <c r="N66" i="12"/>
  <c r="O66" i="12"/>
  <c r="P66" i="12"/>
  <c r="DW18" i="7" s="1"/>
  <c r="DU18" i="7" s="1"/>
  <c r="DZ18" i="7" s="1"/>
  <c r="DV18" i="7" s="1"/>
  <c r="C67" i="12"/>
  <c r="D67" i="12"/>
  <c r="E67" i="12"/>
  <c r="F67" i="12"/>
  <c r="AK19" i="7" s="1"/>
  <c r="AL19" i="7" s="1"/>
  <c r="AH19" i="7" s="1"/>
  <c r="G67" i="12"/>
  <c r="H67" i="12"/>
  <c r="I67" i="12"/>
  <c r="J67" i="12"/>
  <c r="K67" i="12"/>
  <c r="L67" i="12"/>
  <c r="M67" i="12"/>
  <c r="N67" i="12"/>
  <c r="DE19" i="7" s="1"/>
  <c r="DF19" i="7" s="1"/>
  <c r="DB19" i="7" s="1"/>
  <c r="O67" i="12"/>
  <c r="P67" i="12"/>
  <c r="C69" i="12"/>
  <c r="D69" i="12"/>
  <c r="S21" i="7" s="1"/>
  <c r="Q21" i="7" s="1"/>
  <c r="W21" i="7" s="1"/>
  <c r="R21" i="7" s="1"/>
  <c r="E69" i="12"/>
  <c r="F69" i="12"/>
  <c r="G69" i="12"/>
  <c r="H69" i="12"/>
  <c r="BC21" i="7" s="1"/>
  <c r="BA21" i="7" s="1"/>
  <c r="BG21" i="7" s="1"/>
  <c r="BB21" i="7" s="1"/>
  <c r="I69" i="12"/>
  <c r="J69" i="12"/>
  <c r="K69" i="12"/>
  <c r="L69" i="12"/>
  <c r="CM21" i="7" s="1"/>
  <c r="CK21" i="7" s="1"/>
  <c r="CQ21" i="7" s="1"/>
  <c r="CL21" i="7" s="1"/>
  <c r="M69" i="12"/>
  <c r="N69" i="12"/>
  <c r="O69" i="12"/>
  <c r="P69" i="12"/>
  <c r="DW21" i="7" s="1"/>
  <c r="DU21" i="7" s="1"/>
  <c r="EA21" i="7" s="1"/>
  <c r="DV21" i="7" s="1"/>
  <c r="C70" i="12"/>
  <c r="D70" i="12"/>
  <c r="E70" i="12"/>
  <c r="F70" i="12"/>
  <c r="AK22" i="7" s="1"/>
  <c r="AL22" i="7" s="1"/>
  <c r="G70" i="12"/>
  <c r="H70" i="12"/>
  <c r="I70" i="12"/>
  <c r="J70" i="12"/>
  <c r="BU22" i="7" s="1"/>
  <c r="BV22" i="7" s="1"/>
  <c r="K70" i="12"/>
  <c r="L70" i="12"/>
  <c r="M70" i="12"/>
  <c r="N70" i="12"/>
  <c r="DE22" i="7" s="1"/>
  <c r="DF22" i="7" s="1"/>
  <c r="O70" i="12"/>
  <c r="P70" i="12"/>
  <c r="C71" i="12"/>
  <c r="D71" i="12"/>
  <c r="S23" i="7" s="1"/>
  <c r="Q23" i="7" s="1"/>
  <c r="V23" i="7" s="1"/>
  <c r="R23" i="7" s="1"/>
  <c r="E71" i="12"/>
  <c r="F71" i="12"/>
  <c r="G71" i="12"/>
  <c r="H71" i="12"/>
  <c r="BC23" i="7" s="1"/>
  <c r="BA23" i="7" s="1"/>
  <c r="BF23" i="7" s="1"/>
  <c r="BB23" i="7" s="1"/>
  <c r="I71" i="12"/>
  <c r="J71" i="12"/>
  <c r="K71" i="12"/>
  <c r="L71" i="12"/>
  <c r="M71" i="12"/>
  <c r="N71" i="12"/>
  <c r="O71" i="12"/>
  <c r="P71" i="12"/>
  <c r="C72" i="12"/>
  <c r="D72" i="12"/>
  <c r="E72" i="12"/>
  <c r="F72" i="12"/>
  <c r="AK24" i="7" s="1"/>
  <c r="AL24" i="7" s="1"/>
  <c r="G72" i="12"/>
  <c r="H72" i="12"/>
  <c r="I72" i="12"/>
  <c r="J72" i="12"/>
  <c r="BU24" i="7" s="1"/>
  <c r="K72" i="12"/>
  <c r="L72" i="12"/>
  <c r="M72" i="12"/>
  <c r="N72" i="12"/>
  <c r="DE24" i="7" s="1"/>
  <c r="DF24" i="7" s="1"/>
  <c r="O72" i="12"/>
  <c r="P72" i="12"/>
  <c r="C76" i="12"/>
  <c r="D76" i="12"/>
  <c r="M3" i="9" s="1"/>
  <c r="K3" i="9" s="1"/>
  <c r="N3" i="9" s="1"/>
  <c r="L3" i="9" s="1"/>
  <c r="E76" i="12"/>
  <c r="F76" i="12"/>
  <c r="G76" i="12"/>
  <c r="H76" i="12"/>
  <c r="AG3" i="9" s="1"/>
  <c r="AE3" i="9" s="1"/>
  <c r="AH3" i="9" s="1"/>
  <c r="AF3" i="9" s="1"/>
  <c r="I76" i="12"/>
  <c r="J76" i="12"/>
  <c r="K76" i="12"/>
  <c r="L76" i="12"/>
  <c r="BA3" i="9" s="1"/>
  <c r="AY3" i="9" s="1"/>
  <c r="BB3" i="9" s="1"/>
  <c r="AZ3" i="9" s="1"/>
  <c r="M76" i="12"/>
  <c r="N76" i="12"/>
  <c r="O76" i="12"/>
  <c r="P76" i="12"/>
  <c r="BU3" i="9" s="1"/>
  <c r="BS3" i="9" s="1"/>
  <c r="BV3" i="9" s="1"/>
  <c r="BT3" i="9" s="1"/>
  <c r="C77" i="12"/>
  <c r="D77" i="12"/>
  <c r="E77" i="12"/>
  <c r="F77" i="12"/>
  <c r="G77" i="12"/>
  <c r="H77" i="12"/>
  <c r="I77" i="12"/>
  <c r="J77" i="12"/>
  <c r="AQ4" i="9" s="1"/>
  <c r="AO4" i="9" s="1"/>
  <c r="AR4" i="9" s="1"/>
  <c r="AP4" i="9" s="1"/>
  <c r="K77" i="12"/>
  <c r="L77" i="12"/>
  <c r="M77" i="12"/>
  <c r="N77" i="12"/>
  <c r="BK4" i="9" s="1"/>
  <c r="BI4" i="9" s="1"/>
  <c r="BL4" i="9" s="1"/>
  <c r="BJ4" i="9" s="1"/>
  <c r="O77" i="12"/>
  <c r="P77" i="12"/>
  <c r="C78" i="12"/>
  <c r="D78" i="12"/>
  <c r="M5" i="9" s="1"/>
  <c r="K5" i="9" s="1"/>
  <c r="N5" i="9" s="1"/>
  <c r="L5" i="9" s="1"/>
  <c r="E78" i="12"/>
  <c r="F78" i="12"/>
  <c r="G78" i="12"/>
  <c r="H78" i="12"/>
  <c r="AG5" i="9" s="1"/>
  <c r="AE5" i="9" s="1"/>
  <c r="AH5" i="9" s="1"/>
  <c r="AF5" i="9" s="1"/>
  <c r="I78" i="12"/>
  <c r="J78" i="12"/>
  <c r="K78" i="12"/>
  <c r="L78" i="12"/>
  <c r="BA5" i="9" s="1"/>
  <c r="AY5" i="9" s="1"/>
  <c r="BB5" i="9" s="1"/>
  <c r="AZ5" i="9" s="1"/>
  <c r="M78" i="12"/>
  <c r="N78" i="12"/>
  <c r="O78" i="12"/>
  <c r="P78" i="12"/>
  <c r="BU5" i="9" s="1"/>
  <c r="BS5" i="9" s="1"/>
  <c r="BV5" i="9" s="1"/>
  <c r="BT5" i="9" s="1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80" i="12"/>
  <c r="D80" i="12"/>
  <c r="M7" i="9" s="1"/>
  <c r="K7" i="9" s="1"/>
  <c r="N7" i="9" s="1"/>
  <c r="L7" i="9" s="1"/>
  <c r="E80" i="12"/>
  <c r="F80" i="12"/>
  <c r="G80" i="12"/>
  <c r="H80" i="12"/>
  <c r="AG7" i="9" s="1"/>
  <c r="AE7" i="9" s="1"/>
  <c r="AH7" i="9" s="1"/>
  <c r="AF7" i="9" s="1"/>
  <c r="I80" i="12"/>
  <c r="J80" i="12"/>
  <c r="K80" i="12"/>
  <c r="L80" i="12"/>
  <c r="BA7" i="9" s="1"/>
  <c r="AY7" i="9" s="1"/>
  <c r="BB7" i="9" s="1"/>
  <c r="AZ7" i="9" s="1"/>
  <c r="M80" i="12"/>
  <c r="N80" i="12"/>
  <c r="O80" i="12"/>
  <c r="P80" i="12"/>
  <c r="BU7" i="9" s="1"/>
  <c r="BS7" i="9" s="1"/>
  <c r="BV7" i="9" s="1"/>
  <c r="BT7" i="9" s="1"/>
  <c r="C84" i="12"/>
  <c r="D84" i="12"/>
  <c r="E84" i="12"/>
  <c r="F84" i="12"/>
  <c r="G84" i="12"/>
  <c r="H84" i="12"/>
  <c r="I84" i="12"/>
  <c r="J84" i="12"/>
  <c r="BU3" i="8" s="1"/>
  <c r="BV3" i="8" s="1"/>
  <c r="K84" i="12"/>
  <c r="L84" i="12"/>
  <c r="M84" i="12"/>
  <c r="N84" i="12"/>
  <c r="DE3" i="8" s="1"/>
  <c r="O84" i="12"/>
  <c r="P84" i="12"/>
  <c r="C85" i="12"/>
  <c r="D85" i="12"/>
  <c r="S4" i="8" s="1"/>
  <c r="Q4" i="8" s="1"/>
  <c r="V4" i="8" s="1"/>
  <c r="R4" i="8" s="1"/>
  <c r="E85" i="12"/>
  <c r="F85" i="12"/>
  <c r="G85" i="12"/>
  <c r="H85" i="12"/>
  <c r="BC4" i="8" s="1"/>
  <c r="BA4" i="8" s="1"/>
  <c r="BF4" i="8" s="1"/>
  <c r="BB4" i="8" s="1"/>
  <c r="I85" i="12"/>
  <c r="J85" i="12"/>
  <c r="K85" i="12"/>
  <c r="L85" i="12"/>
  <c r="M85" i="12"/>
  <c r="N85" i="12"/>
  <c r="O85" i="12"/>
  <c r="P85" i="12"/>
  <c r="DW4" i="8" s="1"/>
  <c r="DU4" i="8" s="1"/>
  <c r="DZ4" i="8" s="1"/>
  <c r="DV4" i="8" s="1"/>
  <c r="C86" i="12"/>
  <c r="D86" i="12"/>
  <c r="E86" i="12"/>
  <c r="F86" i="12"/>
  <c r="AK5" i="8" s="1"/>
  <c r="AI5" i="8" s="1"/>
  <c r="AO5" i="8" s="1"/>
  <c r="AJ5" i="8" s="1"/>
  <c r="G86" i="12"/>
  <c r="H86" i="12"/>
  <c r="I86" i="12"/>
  <c r="J86" i="12"/>
  <c r="BU5" i="8" s="1"/>
  <c r="BS5" i="8" s="1"/>
  <c r="BY5" i="8" s="1"/>
  <c r="BT5" i="8" s="1"/>
  <c r="K86" i="12"/>
  <c r="L86" i="12"/>
  <c r="M86" i="12"/>
  <c r="N86" i="12"/>
  <c r="DE5" i="8" s="1"/>
  <c r="DC5" i="8" s="1"/>
  <c r="DI5" i="8" s="1"/>
  <c r="DD5" i="8" s="1"/>
  <c r="O86" i="12"/>
  <c r="P86" i="12"/>
  <c r="C87" i="12"/>
  <c r="D87" i="12"/>
  <c r="S6" i="8" s="1"/>
  <c r="Q6" i="8" s="1"/>
  <c r="V6" i="8" s="1"/>
  <c r="R6" i="8" s="1"/>
  <c r="E87" i="12"/>
  <c r="F87" i="12"/>
  <c r="G87" i="12"/>
  <c r="H87" i="12"/>
  <c r="I87" i="12"/>
  <c r="J87" i="12"/>
  <c r="K87" i="12"/>
  <c r="L87" i="12"/>
  <c r="CM6" i="8" s="1"/>
  <c r="CK6" i="8" s="1"/>
  <c r="CP6" i="8" s="1"/>
  <c r="CL6" i="8" s="1"/>
  <c r="M87" i="12"/>
  <c r="N87" i="12"/>
  <c r="O87" i="12"/>
  <c r="P87" i="12"/>
  <c r="DW6" i="8" s="1"/>
  <c r="DU6" i="8" s="1"/>
  <c r="DZ6" i="8" s="1"/>
  <c r="DV6" i="8" s="1"/>
  <c r="C88" i="12"/>
  <c r="D88" i="12"/>
  <c r="E88" i="12"/>
  <c r="F88" i="12"/>
  <c r="AK7" i="8" s="1"/>
  <c r="AL7" i="8" s="1"/>
  <c r="G88" i="12"/>
  <c r="H88" i="12"/>
  <c r="I88" i="12"/>
  <c r="J88" i="12"/>
  <c r="K88" i="12"/>
  <c r="L88" i="12"/>
  <c r="M88" i="12"/>
  <c r="N88" i="12"/>
  <c r="DE7" i="8" s="1"/>
  <c r="DF7" i="8" s="1"/>
  <c r="O88" i="12"/>
  <c r="P88" i="12"/>
  <c r="C92" i="12"/>
  <c r="D92" i="12"/>
  <c r="S3" i="11" s="1"/>
  <c r="T3" i="11" s="1"/>
  <c r="E92" i="12"/>
  <c r="F92" i="12"/>
  <c r="G92" i="12"/>
  <c r="H92" i="12"/>
  <c r="BC3" i="11" s="1"/>
  <c r="BD3" i="11" s="1"/>
  <c r="I92" i="12"/>
  <c r="J92" i="12"/>
  <c r="K92" i="12"/>
  <c r="L92" i="12"/>
  <c r="M92" i="12"/>
  <c r="N92" i="12"/>
  <c r="O92" i="12"/>
  <c r="P92" i="12"/>
  <c r="DW3" i="11" s="1"/>
  <c r="DX3" i="11" s="1"/>
  <c r="DU3" i="11" s="1"/>
  <c r="C93" i="12"/>
  <c r="D93" i="12"/>
  <c r="E93" i="12"/>
  <c r="F93" i="12"/>
  <c r="AK4" i="11" s="1"/>
  <c r="AI4" i="11" s="1"/>
  <c r="AN4" i="11" s="1"/>
  <c r="AJ4" i="11" s="1"/>
  <c r="G93" i="12"/>
  <c r="H93" i="12"/>
  <c r="I93" i="12"/>
  <c r="J93" i="12"/>
  <c r="BU4" i="11" s="1"/>
  <c r="BS4" i="11" s="1"/>
  <c r="BX4" i="11" s="1"/>
  <c r="BT4" i="11" s="1"/>
  <c r="K93" i="12"/>
  <c r="L93" i="12"/>
  <c r="M93" i="12"/>
  <c r="N93" i="12"/>
  <c r="DE4" i="11" s="1"/>
  <c r="DC4" i="11" s="1"/>
  <c r="DH4" i="11" s="1"/>
  <c r="DD4" i="11" s="1"/>
  <c r="O93" i="12"/>
  <c r="P93" i="12"/>
  <c r="C94" i="12"/>
  <c r="D94" i="12"/>
  <c r="S5" i="11" s="1"/>
  <c r="Q5" i="11" s="1"/>
  <c r="W5" i="11" s="1"/>
  <c r="R5" i="11" s="1"/>
  <c r="E94" i="12"/>
  <c r="F94" i="12"/>
  <c r="G94" i="12"/>
  <c r="H94" i="12"/>
  <c r="BC5" i="11" s="1"/>
  <c r="BA5" i="11" s="1"/>
  <c r="BG5" i="11" s="1"/>
  <c r="BB5" i="11" s="1"/>
  <c r="I94" i="12"/>
  <c r="J94" i="12"/>
  <c r="K94" i="12"/>
  <c r="L94" i="12"/>
  <c r="CM5" i="11" s="1"/>
  <c r="CK5" i="11" s="1"/>
  <c r="CQ5" i="11" s="1"/>
  <c r="CL5" i="11" s="1"/>
  <c r="M94" i="12"/>
  <c r="N94" i="12"/>
  <c r="O94" i="12"/>
  <c r="P94" i="12"/>
  <c r="DW5" i="11" s="1"/>
  <c r="DU5" i="11" s="1"/>
  <c r="EA5" i="11" s="1"/>
  <c r="DV5" i="11" s="1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A97" i="12"/>
  <c r="C98" i="12"/>
  <c r="J9" i="11" s="1"/>
  <c r="K9" i="11" s="1"/>
  <c r="H9" i="11" s="1"/>
  <c r="D98" i="12"/>
  <c r="E98" i="12"/>
  <c r="F98" i="12"/>
  <c r="G98" i="12"/>
  <c r="H98" i="12"/>
  <c r="I98" i="12"/>
  <c r="J98" i="12"/>
  <c r="K98" i="12"/>
  <c r="CD9" i="11" s="1"/>
  <c r="CE9" i="11" s="1"/>
  <c r="CB9" i="11" s="1"/>
  <c r="L98" i="12"/>
  <c r="M98" i="12"/>
  <c r="N98" i="12"/>
  <c r="O98" i="12"/>
  <c r="DN9" i="11" s="1"/>
  <c r="DO9" i="11" s="1"/>
  <c r="DL9" i="11" s="1"/>
  <c r="P98" i="12"/>
  <c r="C99" i="12"/>
  <c r="D99" i="12"/>
  <c r="E99" i="12"/>
  <c r="AB10" i="11" s="1"/>
  <c r="Z10" i="11" s="1"/>
  <c r="AE10" i="11" s="1"/>
  <c r="AA10" i="11" s="1"/>
  <c r="F99" i="12"/>
  <c r="G99" i="12"/>
  <c r="H99" i="12"/>
  <c r="I99" i="12"/>
  <c r="BL10" i="11" s="1"/>
  <c r="BJ10" i="11" s="1"/>
  <c r="BO10" i="11" s="1"/>
  <c r="BK10" i="11" s="1"/>
  <c r="J99" i="12"/>
  <c r="K99" i="12"/>
  <c r="L99" i="12"/>
  <c r="M99" i="12"/>
  <c r="CV10" i="11" s="1"/>
  <c r="CT10" i="11" s="1"/>
  <c r="CY10" i="11" s="1"/>
  <c r="CU10" i="11" s="1"/>
  <c r="N99" i="12"/>
  <c r="O99" i="12"/>
  <c r="P99" i="12"/>
  <c r="C100" i="12"/>
  <c r="J11" i="11" s="1"/>
  <c r="K11" i="11" s="1"/>
  <c r="G11" i="11" s="1"/>
  <c r="D100" i="12"/>
  <c r="E100" i="12"/>
  <c r="F100" i="12"/>
  <c r="G100" i="12"/>
  <c r="AT11" i="11" s="1"/>
  <c r="AU11" i="11" s="1"/>
  <c r="H100" i="12"/>
  <c r="I100" i="12"/>
  <c r="J100" i="12"/>
  <c r="K100" i="12"/>
  <c r="CD11" i="11" s="1"/>
  <c r="CE11" i="11" s="1"/>
  <c r="L100" i="12"/>
  <c r="M100" i="12"/>
  <c r="N100" i="12"/>
  <c r="O100" i="12"/>
  <c r="DN11" i="11" s="1"/>
  <c r="DO11" i="11" s="1"/>
  <c r="P100" i="12"/>
  <c r="F1" i="13"/>
  <c r="J1" i="13" s="1"/>
  <c r="AK1" i="13"/>
  <c r="BC1" i="13"/>
  <c r="CM1" i="13"/>
  <c r="DE1" i="13"/>
  <c r="DW1" i="13"/>
  <c r="E3" i="13"/>
  <c r="AM3" i="13"/>
  <c r="AJ3" i="13" s="1"/>
  <c r="AN3" i="13"/>
  <c r="AK3" i="13" s="1"/>
  <c r="AV3" i="13"/>
  <c r="AS3" i="13" s="1"/>
  <c r="AW3" i="13"/>
  <c r="AT3" i="13" s="1"/>
  <c r="EG3" i="13"/>
  <c r="F3" i="13" s="1"/>
  <c r="EJ3" i="13"/>
  <c r="EK3" i="13"/>
  <c r="E4" i="13"/>
  <c r="EG4" i="13" s="1"/>
  <c r="F4" i="13" s="1"/>
  <c r="L4" i="13"/>
  <c r="M4" i="13" s="1"/>
  <c r="J4" i="13" s="1"/>
  <c r="U4" i="13"/>
  <c r="V4" i="13" s="1"/>
  <c r="S4" i="13" s="1"/>
  <c r="EJ4" i="13"/>
  <c r="EK4" i="13"/>
  <c r="AJ5" i="13"/>
  <c r="AP5" i="13" s="1"/>
  <c r="AK5" i="13" s="1"/>
  <c r="AS5" i="13"/>
  <c r="AY5" i="13"/>
  <c r="AT5" i="13" s="1"/>
  <c r="EI5" i="13"/>
  <c r="F5" i="13" s="1"/>
  <c r="EJ5" i="13"/>
  <c r="EK5" i="13"/>
  <c r="BB6" i="13"/>
  <c r="BH6" i="13" s="1"/>
  <c r="BC6" i="13" s="1"/>
  <c r="EI6" i="13"/>
  <c r="F6" i="13" s="1"/>
  <c r="EJ6" i="13"/>
  <c r="EK6" i="13"/>
  <c r="BT7" i="13"/>
  <c r="BZ7" i="13"/>
  <c r="BU7" i="13" s="1"/>
  <c r="EI7" i="13"/>
  <c r="F7" i="13" s="1"/>
  <c r="EJ7" i="13"/>
  <c r="EK7" i="13"/>
  <c r="CL8" i="13"/>
  <c r="CR8" i="13"/>
  <c r="CM8" i="13" s="1"/>
  <c r="CU8" i="13"/>
  <c r="DA8" i="13"/>
  <c r="CV8" i="13" s="1"/>
  <c r="DD8" i="13"/>
  <c r="DJ8" i="13" s="1"/>
  <c r="DE8" i="13" s="1"/>
  <c r="EI8" i="13"/>
  <c r="F8" i="13" s="1"/>
  <c r="EJ8" i="13"/>
  <c r="EK8" i="13"/>
  <c r="AJ9" i="13"/>
  <c r="AP9" i="13"/>
  <c r="AK9" i="13" s="1"/>
  <c r="AS9" i="13"/>
  <c r="AY9" i="13"/>
  <c r="AT9" i="13" s="1"/>
  <c r="BB9" i="13"/>
  <c r="BH9" i="13" s="1"/>
  <c r="BC9" i="13" s="1"/>
  <c r="BK9" i="13"/>
  <c r="BQ9" i="13"/>
  <c r="BL9" i="13" s="1"/>
  <c r="EI9" i="13"/>
  <c r="F9" i="13" s="1"/>
  <c r="EJ9" i="13"/>
  <c r="EK9" i="13"/>
  <c r="BB10" i="13"/>
  <c r="BH10" i="13" s="1"/>
  <c r="BC10" i="13"/>
  <c r="EI10" i="13"/>
  <c r="F10" i="13" s="1"/>
  <c r="EJ10" i="13"/>
  <c r="EK10" i="13"/>
  <c r="BT11" i="13"/>
  <c r="BZ11" i="13"/>
  <c r="BU11" i="13" s="1"/>
  <c r="EI11" i="13"/>
  <c r="F11" i="13" s="1"/>
  <c r="EJ11" i="13"/>
  <c r="EK11" i="13"/>
  <c r="CL12" i="13"/>
  <c r="CR12" i="13"/>
  <c r="CM12" i="13" s="1"/>
  <c r="CU12" i="13"/>
  <c r="DA12" i="13"/>
  <c r="CV12" i="13" s="1"/>
  <c r="DD12" i="13"/>
  <c r="DJ12" i="13" s="1"/>
  <c r="DE12" i="13"/>
  <c r="EI12" i="13"/>
  <c r="F12" i="13" s="1"/>
  <c r="EJ12" i="13"/>
  <c r="EK12" i="13"/>
  <c r="AJ13" i="13"/>
  <c r="AP13" i="13"/>
  <c r="AK13" i="13" s="1"/>
  <c r="AS13" i="13"/>
  <c r="AY13" i="13" s="1"/>
  <c r="AT13" i="13" s="1"/>
  <c r="BB13" i="13"/>
  <c r="BH13" i="13"/>
  <c r="BC13" i="13" s="1"/>
  <c r="EI13" i="13"/>
  <c r="F13" i="13" s="1"/>
  <c r="EJ13" i="13"/>
  <c r="EK13" i="13"/>
  <c r="F14" i="13"/>
  <c r="BB14" i="13"/>
  <c r="BH14" i="13" s="1"/>
  <c r="BC14" i="13" s="1"/>
  <c r="BK14" i="13"/>
  <c r="BQ14" i="13"/>
  <c r="BL14" i="13" s="1"/>
  <c r="EI14" i="13"/>
  <c r="EJ14" i="13"/>
  <c r="EK14" i="13"/>
  <c r="F15" i="13"/>
  <c r="AJ15" i="13"/>
  <c r="AP15" i="13"/>
  <c r="AK15" i="13" s="1"/>
  <c r="AS15" i="13"/>
  <c r="AY15" i="13" s="1"/>
  <c r="AT15" i="13" s="1"/>
  <c r="BB15" i="13"/>
  <c r="BH15" i="13"/>
  <c r="BC15" i="13" s="1"/>
  <c r="BK15" i="13"/>
  <c r="BQ15" i="13"/>
  <c r="BL15" i="13" s="1"/>
  <c r="EI15" i="13"/>
  <c r="EJ15" i="13"/>
  <c r="EK15" i="13"/>
  <c r="BT16" i="13"/>
  <c r="BZ16" i="13"/>
  <c r="BU16" i="13" s="1"/>
  <c r="CC16" i="13"/>
  <c r="CI16" i="13"/>
  <c r="CD16" i="13" s="1"/>
  <c r="CL16" i="13"/>
  <c r="CR16" i="13" s="1"/>
  <c r="CM16" i="13"/>
  <c r="CU16" i="13"/>
  <c r="DA16" i="13"/>
  <c r="CV16" i="13" s="1"/>
  <c r="DD16" i="13"/>
  <c r="DJ16" i="13" s="1"/>
  <c r="DE16" i="13" s="1"/>
  <c r="EI16" i="13"/>
  <c r="F16" i="13" s="1"/>
  <c r="EJ16" i="13"/>
  <c r="EK16" i="13"/>
  <c r="CL17" i="13"/>
  <c r="CR17" i="13"/>
  <c r="CM17" i="13" s="1"/>
  <c r="EI17" i="13"/>
  <c r="F17" i="13" s="1"/>
  <c r="EJ17" i="13"/>
  <c r="EK17" i="13"/>
  <c r="F18" i="13"/>
  <c r="AJ18" i="13"/>
  <c r="AP18" i="13" s="1"/>
  <c r="AK18" i="13" s="1"/>
  <c r="AS18" i="13"/>
  <c r="AY18" i="13"/>
  <c r="AT18" i="13" s="1"/>
  <c r="EI18" i="13"/>
  <c r="EJ18" i="13"/>
  <c r="EK18" i="13"/>
  <c r="F19" i="13"/>
  <c r="BB19" i="13"/>
  <c r="BH19" i="13"/>
  <c r="BC19" i="13" s="1"/>
  <c r="BK19" i="13"/>
  <c r="BQ19" i="13" s="1"/>
  <c r="BL19" i="13" s="1"/>
  <c r="EI19" i="13"/>
  <c r="EJ19" i="13"/>
  <c r="EK19" i="13"/>
  <c r="BT20" i="13"/>
  <c r="BZ20" i="13"/>
  <c r="BU20" i="13" s="1"/>
  <c r="EI20" i="13"/>
  <c r="F20" i="13" s="1"/>
  <c r="EJ20" i="13"/>
  <c r="EK20" i="13"/>
  <c r="CL21" i="13"/>
  <c r="CR21" i="13"/>
  <c r="CM21" i="13" s="1"/>
  <c r="EI21" i="13"/>
  <c r="F21" i="13" s="1"/>
  <c r="EJ21" i="13"/>
  <c r="EK21" i="13"/>
  <c r="E1" i="4"/>
  <c r="A3" i="4"/>
  <c r="A28" i="12" s="1"/>
  <c r="J3" i="4"/>
  <c r="H3" i="4" s="1"/>
  <c r="M3" i="4" s="1"/>
  <c r="I3" i="4" s="1"/>
  <c r="S3" i="4"/>
  <c r="Q3" i="4" s="1"/>
  <c r="V3" i="4" s="1"/>
  <c r="R3" i="4" s="1"/>
  <c r="AB3" i="4"/>
  <c r="Z3" i="4" s="1"/>
  <c r="AE3" i="4" s="1"/>
  <c r="AA3" i="4" s="1"/>
  <c r="AT3" i="4"/>
  <c r="AR3" i="4" s="1"/>
  <c r="AW3" i="4" s="1"/>
  <c r="AS3" i="4" s="1"/>
  <c r="BC3" i="4"/>
  <c r="BA3" i="4" s="1"/>
  <c r="BF3" i="4" s="1"/>
  <c r="BB3" i="4" s="1"/>
  <c r="BL3" i="4"/>
  <c r="BJ3" i="4" s="1"/>
  <c r="BO3" i="4" s="1"/>
  <c r="BK3" i="4" s="1"/>
  <c r="CD3" i="4"/>
  <c r="CB3" i="4" s="1"/>
  <c r="CG3" i="4" s="1"/>
  <c r="CC3" i="4" s="1"/>
  <c r="CM3" i="4"/>
  <c r="CK3" i="4" s="1"/>
  <c r="CP3" i="4" s="1"/>
  <c r="CL3" i="4" s="1"/>
  <c r="CV3" i="4"/>
  <c r="CT3" i="4" s="1"/>
  <c r="CY3" i="4" s="1"/>
  <c r="CU3" i="4" s="1"/>
  <c r="DN3" i="4"/>
  <c r="DL3" i="4" s="1"/>
  <c r="DQ3" i="4" s="1"/>
  <c r="DM3" i="4" s="1"/>
  <c r="DW3" i="4"/>
  <c r="DU3" i="4" s="1"/>
  <c r="DZ3" i="4" s="1"/>
  <c r="DV3" i="4" s="1"/>
  <c r="DV9" i="4" s="1"/>
  <c r="C27" i="4" s="1"/>
  <c r="EG3" i="4"/>
  <c r="E3" i="4" s="1"/>
  <c r="EI3" i="4"/>
  <c r="A4" i="4"/>
  <c r="A29" i="12" s="1"/>
  <c r="J4" i="4"/>
  <c r="H4" i="4" s="1"/>
  <c r="N4" i="4" s="1"/>
  <c r="I4" i="4" s="1"/>
  <c r="AB4" i="4"/>
  <c r="Z4" i="4" s="1"/>
  <c r="AF4" i="4" s="1"/>
  <c r="AA4" i="4" s="1"/>
  <c r="AK4" i="4"/>
  <c r="AI4" i="4" s="1"/>
  <c r="AO4" i="4" s="1"/>
  <c r="AJ4" i="4" s="1"/>
  <c r="AT4" i="4"/>
  <c r="AR4" i="4" s="1"/>
  <c r="AX4" i="4" s="1"/>
  <c r="AS4" i="4" s="1"/>
  <c r="BL4" i="4"/>
  <c r="BJ4" i="4" s="1"/>
  <c r="BP4" i="4" s="1"/>
  <c r="BK4" i="4" s="1"/>
  <c r="BU4" i="4"/>
  <c r="BS4" i="4" s="1"/>
  <c r="BY4" i="4" s="1"/>
  <c r="BT4" i="4" s="1"/>
  <c r="CD4" i="4"/>
  <c r="CB4" i="4" s="1"/>
  <c r="CH4" i="4" s="1"/>
  <c r="CC4" i="4" s="1"/>
  <c r="CV4" i="4"/>
  <c r="CT4" i="4" s="1"/>
  <c r="CZ4" i="4" s="1"/>
  <c r="CU4" i="4" s="1"/>
  <c r="DE4" i="4"/>
  <c r="DC4" i="4" s="1"/>
  <c r="DI4" i="4" s="1"/>
  <c r="DD4" i="4" s="1"/>
  <c r="DN4" i="4"/>
  <c r="DL4" i="4" s="1"/>
  <c r="DR4" i="4" s="1"/>
  <c r="DM4" i="4" s="1"/>
  <c r="EH4" i="4"/>
  <c r="E4" i="4" s="1"/>
  <c r="EI4" i="4"/>
  <c r="A5" i="4"/>
  <c r="A30" i="12" s="1"/>
  <c r="D5" i="4"/>
  <c r="T5" i="4" s="1"/>
  <c r="Q5" i="4" s="1"/>
  <c r="J5" i="4"/>
  <c r="K5" i="4" s="1"/>
  <c r="S5" i="4"/>
  <c r="AB5" i="4"/>
  <c r="AC5" i="4" s="1"/>
  <c r="AK5" i="4"/>
  <c r="AL5" i="4" s="1"/>
  <c r="AI5" i="4" s="1"/>
  <c r="AT5" i="4"/>
  <c r="BC5" i="4"/>
  <c r="BD5" i="4"/>
  <c r="BA5" i="4" s="1"/>
  <c r="BL5" i="4"/>
  <c r="BM5" i="4" s="1"/>
  <c r="CD5" i="4"/>
  <c r="CM5" i="4"/>
  <c r="CN5" i="4"/>
  <c r="CK5" i="4" s="1"/>
  <c r="CV5" i="4"/>
  <c r="DN5" i="4"/>
  <c r="DO5" i="4" s="1"/>
  <c r="DW5" i="4"/>
  <c r="DX5" i="4" s="1"/>
  <c r="DU5" i="4" s="1"/>
  <c r="EI5" i="4"/>
  <c r="A6" i="4"/>
  <c r="A31" i="12" s="1"/>
  <c r="J6" i="4"/>
  <c r="H6" i="4" s="1"/>
  <c r="N6" i="4" s="1"/>
  <c r="I6" i="4" s="1"/>
  <c r="AB6" i="4"/>
  <c r="Z6" i="4" s="1"/>
  <c r="AF6" i="4" s="1"/>
  <c r="AA6" i="4" s="1"/>
  <c r="AK6" i="4"/>
  <c r="AI6" i="4" s="1"/>
  <c r="AO6" i="4" s="1"/>
  <c r="AJ6" i="4" s="1"/>
  <c r="AT6" i="4"/>
  <c r="AR6" i="4" s="1"/>
  <c r="AX6" i="4" s="1"/>
  <c r="AS6" i="4" s="1"/>
  <c r="BL6" i="4"/>
  <c r="BJ6" i="4" s="1"/>
  <c r="BP6" i="4" s="1"/>
  <c r="BK6" i="4" s="1"/>
  <c r="BU6" i="4"/>
  <c r="BS6" i="4" s="1"/>
  <c r="BY6" i="4" s="1"/>
  <c r="BT6" i="4" s="1"/>
  <c r="CD6" i="4"/>
  <c r="CB6" i="4" s="1"/>
  <c r="CH6" i="4" s="1"/>
  <c r="CC6" i="4" s="1"/>
  <c r="CV6" i="4"/>
  <c r="CT6" i="4" s="1"/>
  <c r="CZ6" i="4" s="1"/>
  <c r="CU6" i="4" s="1"/>
  <c r="DE6" i="4"/>
  <c r="DC6" i="4" s="1"/>
  <c r="DI6" i="4" s="1"/>
  <c r="DD6" i="4" s="1"/>
  <c r="DN6" i="4"/>
  <c r="DL6" i="4" s="1"/>
  <c r="DR6" i="4" s="1"/>
  <c r="DM6" i="4" s="1"/>
  <c r="EH6" i="4"/>
  <c r="E6" i="4" s="1"/>
  <c r="A7" i="4"/>
  <c r="D7" i="4"/>
  <c r="J7" i="4"/>
  <c r="K7" i="4" s="1"/>
  <c r="S7" i="4"/>
  <c r="T7" i="4" s="1"/>
  <c r="AB7" i="4"/>
  <c r="AC7" i="4" s="1"/>
  <c r="AT7" i="4"/>
  <c r="AU7" i="4" s="1"/>
  <c r="BC7" i="4"/>
  <c r="BD7" i="4" s="1"/>
  <c r="BL7" i="4"/>
  <c r="BM7" i="4" s="1"/>
  <c r="CD7" i="4"/>
  <c r="CE7" i="4" s="1"/>
  <c r="CM7" i="4"/>
  <c r="CN7" i="4" s="1"/>
  <c r="CV7" i="4"/>
  <c r="CW7" i="4" s="1"/>
  <c r="DN7" i="4"/>
  <c r="DO7" i="4" s="1"/>
  <c r="DW7" i="4"/>
  <c r="DX7" i="4" s="1"/>
  <c r="EF7" i="4"/>
  <c r="E7" i="4" s="1"/>
  <c r="A9" i="4"/>
  <c r="I10" i="4"/>
  <c r="K10" i="4"/>
  <c r="R10" i="4"/>
  <c r="T10" i="4"/>
  <c r="AA10" i="4"/>
  <c r="AC10" i="4"/>
  <c r="AJ10" i="4"/>
  <c r="AL10" i="4"/>
  <c r="AS10" i="4"/>
  <c r="AU10" i="4"/>
  <c r="BB10" i="4"/>
  <c r="BD10" i="4"/>
  <c r="BK10" i="4"/>
  <c r="BM10" i="4"/>
  <c r="BT10" i="4"/>
  <c r="BV10" i="4"/>
  <c r="CC10" i="4"/>
  <c r="CE10" i="4"/>
  <c r="CL10" i="4"/>
  <c r="CN10" i="4"/>
  <c r="CU10" i="4"/>
  <c r="CW10" i="4"/>
  <c r="DD10" i="4"/>
  <c r="DF10" i="4"/>
  <c r="DM10" i="4"/>
  <c r="DO10" i="4"/>
  <c r="DV10" i="4"/>
  <c r="DX10" i="4"/>
  <c r="A13" i="4"/>
  <c r="E1" i="6"/>
  <c r="I1" i="6" s="1"/>
  <c r="AJ1" i="6"/>
  <c r="BB1" i="6"/>
  <c r="BT1" i="6"/>
  <c r="CL1" i="6"/>
  <c r="DD1" i="6"/>
  <c r="DV1" i="6"/>
  <c r="A3" i="6"/>
  <c r="A36" i="12" s="1"/>
  <c r="D3" i="6"/>
  <c r="E3" i="6"/>
  <c r="J3" i="6"/>
  <c r="K3" i="6" s="1"/>
  <c r="AB3" i="6"/>
  <c r="AC3" i="6"/>
  <c r="AK3" i="6"/>
  <c r="AL3" i="6" s="1"/>
  <c r="AT3" i="6"/>
  <c r="AU3" i="6" s="1"/>
  <c r="BL3" i="6"/>
  <c r="BM3" i="6"/>
  <c r="BU3" i="6"/>
  <c r="BV3" i="6" s="1"/>
  <c r="CD3" i="6"/>
  <c r="CE3" i="6" s="1"/>
  <c r="CV3" i="6"/>
  <c r="CW3" i="6" s="1"/>
  <c r="DE3" i="6"/>
  <c r="DF3" i="6" s="1"/>
  <c r="DN3" i="6"/>
  <c r="DO3" i="6" s="1"/>
  <c r="EF3" i="6"/>
  <c r="EI3" i="6"/>
  <c r="A4" i="6"/>
  <c r="A37" i="12" s="1"/>
  <c r="J4" i="6"/>
  <c r="H4" i="6" s="1"/>
  <c r="M4" i="6" s="1"/>
  <c r="I4" i="6" s="1"/>
  <c r="S4" i="6"/>
  <c r="Q4" i="6" s="1"/>
  <c r="V4" i="6" s="1"/>
  <c r="R4" i="6" s="1"/>
  <c r="AB4" i="6"/>
  <c r="Z4" i="6" s="1"/>
  <c r="AE4" i="6"/>
  <c r="AA4" i="6" s="1"/>
  <c r="AT4" i="6"/>
  <c r="AR4" i="6" s="1"/>
  <c r="AW4" i="6" s="1"/>
  <c r="AS4" i="6" s="1"/>
  <c r="BC4" i="6"/>
  <c r="BA4" i="6" s="1"/>
  <c r="BF4" i="6" s="1"/>
  <c r="BB4" i="6" s="1"/>
  <c r="BL4" i="6"/>
  <c r="BJ4" i="6" s="1"/>
  <c r="BO4" i="6"/>
  <c r="BK4" i="6" s="1"/>
  <c r="CD4" i="6"/>
  <c r="CB4" i="6" s="1"/>
  <c r="CG4" i="6" s="1"/>
  <c r="CC4" i="6" s="1"/>
  <c r="CM4" i="6"/>
  <c r="CK4" i="6" s="1"/>
  <c r="CP4" i="6" s="1"/>
  <c r="CL4" i="6" s="1"/>
  <c r="CV4" i="6"/>
  <c r="CT4" i="6" s="1"/>
  <c r="CY4" i="6" s="1"/>
  <c r="CU4" i="6" s="1"/>
  <c r="DN4" i="6"/>
  <c r="DL4" i="6" s="1"/>
  <c r="DQ4" i="6" s="1"/>
  <c r="DM4" i="6" s="1"/>
  <c r="DW4" i="6"/>
  <c r="DU4" i="6" s="1"/>
  <c r="DZ4" i="6" s="1"/>
  <c r="DV4" i="6" s="1"/>
  <c r="EG4" i="6"/>
  <c r="E4" i="6" s="1"/>
  <c r="A5" i="6"/>
  <c r="J5" i="6"/>
  <c r="H5" i="6" s="1"/>
  <c r="N5" i="6" s="1"/>
  <c r="I5" i="6" s="1"/>
  <c r="AB5" i="6"/>
  <c r="Z5" i="6" s="1"/>
  <c r="AF5" i="6" s="1"/>
  <c r="AA5" i="6" s="1"/>
  <c r="AK5" i="6"/>
  <c r="AI5" i="6" s="1"/>
  <c r="AO5" i="6" s="1"/>
  <c r="AJ5" i="6" s="1"/>
  <c r="AT5" i="6"/>
  <c r="AR5" i="6" s="1"/>
  <c r="AX5" i="6" s="1"/>
  <c r="AS5" i="6" s="1"/>
  <c r="BL5" i="6"/>
  <c r="BJ5" i="6" s="1"/>
  <c r="BP5" i="6" s="1"/>
  <c r="BU5" i="6"/>
  <c r="BS5" i="6" s="1"/>
  <c r="BY5" i="6" s="1"/>
  <c r="BT5" i="6" s="1"/>
  <c r="CD5" i="6"/>
  <c r="CB5" i="6" s="1"/>
  <c r="CH5" i="6" s="1"/>
  <c r="CC5" i="6" s="1"/>
  <c r="CV5" i="6"/>
  <c r="CT5" i="6" s="1"/>
  <c r="CZ5" i="6" s="1"/>
  <c r="CU5" i="6" s="1"/>
  <c r="DE5" i="6"/>
  <c r="DC5" i="6" s="1"/>
  <c r="DI5" i="6" s="1"/>
  <c r="DD5" i="6" s="1"/>
  <c r="DN5" i="6"/>
  <c r="DL5" i="6" s="1"/>
  <c r="DR5" i="6" s="1"/>
  <c r="DM5" i="6" s="1"/>
  <c r="EH5" i="6"/>
  <c r="E5" i="6" s="1"/>
  <c r="A6" i="6"/>
  <c r="J6" i="6"/>
  <c r="H6" i="6" s="1"/>
  <c r="M6" i="6" s="1"/>
  <c r="I6" i="6" s="1"/>
  <c r="S6" i="6"/>
  <c r="Q6" i="6" s="1"/>
  <c r="V6" i="6" s="1"/>
  <c r="R6" i="6" s="1"/>
  <c r="AB6" i="6"/>
  <c r="Z6" i="6" s="1"/>
  <c r="AE6" i="6" s="1"/>
  <c r="AA6" i="6" s="1"/>
  <c r="AT6" i="6"/>
  <c r="AR6" i="6" s="1"/>
  <c r="AW6" i="6" s="1"/>
  <c r="AS6" i="6" s="1"/>
  <c r="BC6" i="6"/>
  <c r="BA6" i="6" s="1"/>
  <c r="BF6" i="6" s="1"/>
  <c r="BB6" i="6" s="1"/>
  <c r="BL6" i="6"/>
  <c r="BJ6" i="6" s="1"/>
  <c r="BO6" i="6" s="1"/>
  <c r="BK6" i="6" s="1"/>
  <c r="CD6" i="6"/>
  <c r="CB6" i="6" s="1"/>
  <c r="CG6" i="6" s="1"/>
  <c r="CC6" i="6" s="1"/>
  <c r="CM6" i="6"/>
  <c r="CK6" i="6" s="1"/>
  <c r="CP6" i="6" s="1"/>
  <c r="CL6" i="6" s="1"/>
  <c r="CV6" i="6"/>
  <c r="CT6" i="6" s="1"/>
  <c r="CY6" i="6" s="1"/>
  <c r="CU6" i="6" s="1"/>
  <c r="DN6" i="6"/>
  <c r="DL6" i="6" s="1"/>
  <c r="DQ6" i="6" s="1"/>
  <c r="DM6" i="6" s="1"/>
  <c r="DW6" i="6"/>
  <c r="DU6" i="6" s="1"/>
  <c r="DZ6" i="6" s="1"/>
  <c r="DV6" i="6" s="1"/>
  <c r="EG6" i="6"/>
  <c r="E6" i="6" s="1"/>
  <c r="A7" i="6"/>
  <c r="A40" i="12" s="1"/>
  <c r="D7" i="6"/>
  <c r="CW7" i="6" s="1"/>
  <c r="J7" i="6"/>
  <c r="AB7" i="6"/>
  <c r="AC7" i="6"/>
  <c r="AK7" i="6"/>
  <c r="AT7" i="6"/>
  <c r="BL7" i="6"/>
  <c r="BM7" i="6" s="1"/>
  <c r="BU7" i="6"/>
  <c r="CD7" i="6"/>
  <c r="CE7" i="6" s="1"/>
  <c r="CV7" i="6"/>
  <c r="DE7" i="6"/>
  <c r="DF7" i="6" s="1"/>
  <c r="DC7" i="6" s="1"/>
  <c r="DN7" i="6"/>
  <c r="DO7" i="6" s="1"/>
  <c r="EI7" i="6"/>
  <c r="A8" i="6"/>
  <c r="A41" i="12" s="1"/>
  <c r="J8" i="6"/>
  <c r="S8" i="6"/>
  <c r="AB8" i="6"/>
  <c r="AK8" i="6"/>
  <c r="AT8" i="6"/>
  <c r="BC8" i="6"/>
  <c r="BL8" i="6"/>
  <c r="BU8" i="6"/>
  <c r="CD8" i="6"/>
  <c r="CM8" i="6"/>
  <c r="CV8" i="6"/>
  <c r="DE8" i="6"/>
  <c r="DN8" i="6"/>
  <c r="DW8" i="6"/>
  <c r="J9" i="6"/>
  <c r="S9" i="6"/>
  <c r="AB9" i="6"/>
  <c r="AK9" i="6"/>
  <c r="AT9" i="6"/>
  <c r="BC9" i="6"/>
  <c r="BL9" i="6"/>
  <c r="BU9" i="6"/>
  <c r="CD9" i="6"/>
  <c r="CM9" i="6"/>
  <c r="CV9" i="6"/>
  <c r="DE9" i="6"/>
  <c r="DN9" i="6"/>
  <c r="DW9" i="6"/>
  <c r="A10" i="6"/>
  <c r="A43" i="12" s="1"/>
  <c r="D10" i="6"/>
  <c r="J10" i="6"/>
  <c r="K10" i="6" s="1"/>
  <c r="S10" i="6"/>
  <c r="T10" i="6"/>
  <c r="AK10" i="6"/>
  <c r="AL10" i="6" s="1"/>
  <c r="AT10" i="6"/>
  <c r="AU10" i="6" s="1"/>
  <c r="AR10" i="6" s="1"/>
  <c r="AV10" i="6"/>
  <c r="AS10" i="6" s="1"/>
  <c r="BC10" i="6"/>
  <c r="BD10" i="6" s="1"/>
  <c r="BU10" i="6"/>
  <c r="BV10" i="6" s="1"/>
  <c r="CB10" i="6"/>
  <c r="CD10" i="6"/>
  <c r="CE10" i="6" s="1"/>
  <c r="CF10" i="6"/>
  <c r="CC10" i="6" s="1"/>
  <c r="CM10" i="6"/>
  <c r="CN10" i="6" s="1"/>
  <c r="DE10" i="6"/>
  <c r="DF10" i="6" s="1"/>
  <c r="DN10" i="6"/>
  <c r="DO10" i="6" s="1"/>
  <c r="DP10" i="6" s="1"/>
  <c r="DM10" i="6" s="1"/>
  <c r="DW10" i="6"/>
  <c r="DX10" i="6" s="1"/>
  <c r="EF10" i="6"/>
  <c r="E10" i="6" s="1"/>
  <c r="EI10" i="6"/>
  <c r="A11" i="6"/>
  <c r="S11" i="6"/>
  <c r="Q11" i="6" s="1"/>
  <c r="W11" i="6" s="1"/>
  <c r="R11" i="6" s="1"/>
  <c r="AB11" i="6"/>
  <c r="Z11" i="6" s="1"/>
  <c r="AF11" i="6" s="1"/>
  <c r="AA11" i="6" s="1"/>
  <c r="AK11" i="6"/>
  <c r="AI11" i="6" s="1"/>
  <c r="AO11" i="6" s="1"/>
  <c r="AJ11" i="6" s="1"/>
  <c r="BC11" i="6"/>
  <c r="BA11" i="6" s="1"/>
  <c r="BG11" i="6" s="1"/>
  <c r="BB11" i="6" s="1"/>
  <c r="BL11" i="6"/>
  <c r="BJ11" i="6" s="1"/>
  <c r="BP11" i="6" s="1"/>
  <c r="BU11" i="6"/>
  <c r="BS11" i="6" s="1"/>
  <c r="BY11" i="6" s="1"/>
  <c r="CM11" i="6"/>
  <c r="CK11" i="6" s="1"/>
  <c r="CQ11" i="6" s="1"/>
  <c r="CL11" i="6" s="1"/>
  <c r="CV11" i="6"/>
  <c r="CT11" i="6" s="1"/>
  <c r="CZ11" i="6" s="1"/>
  <c r="CU11" i="6" s="1"/>
  <c r="DE11" i="6"/>
  <c r="DC11" i="6" s="1"/>
  <c r="DI11" i="6" s="1"/>
  <c r="DD11" i="6" s="1"/>
  <c r="DW11" i="6"/>
  <c r="DU11" i="6" s="1"/>
  <c r="EA11" i="6" s="1"/>
  <c r="DV11" i="6" s="1"/>
  <c r="EH11" i="6"/>
  <c r="E11" i="6" s="1"/>
  <c r="A12" i="6"/>
  <c r="J12" i="6"/>
  <c r="H12" i="6" s="1"/>
  <c r="M12" i="6" s="1"/>
  <c r="I12" i="6" s="1"/>
  <c r="S12" i="6"/>
  <c r="Q12" i="6" s="1"/>
  <c r="V12" i="6" s="1"/>
  <c r="R12" i="6" s="1"/>
  <c r="AK12" i="6"/>
  <c r="AI12" i="6" s="1"/>
  <c r="AN12" i="6" s="1"/>
  <c r="AJ12" i="6" s="1"/>
  <c r="AT12" i="6"/>
  <c r="AR12" i="6" s="1"/>
  <c r="AW12" i="6" s="1"/>
  <c r="AS12" i="6" s="1"/>
  <c r="BC12" i="6"/>
  <c r="BA12" i="6" s="1"/>
  <c r="BF12" i="6" s="1"/>
  <c r="BB12" i="6" s="1"/>
  <c r="BU12" i="6"/>
  <c r="BS12" i="6" s="1"/>
  <c r="BX12" i="6" s="1"/>
  <c r="BT12" i="6" s="1"/>
  <c r="CD12" i="6"/>
  <c r="CB12" i="6" s="1"/>
  <c r="CG12" i="6" s="1"/>
  <c r="CC12" i="6" s="1"/>
  <c r="CM12" i="6"/>
  <c r="CK12" i="6" s="1"/>
  <c r="CP12" i="6" s="1"/>
  <c r="CL12" i="6" s="1"/>
  <c r="DE12" i="6"/>
  <c r="DC12" i="6" s="1"/>
  <c r="DH12" i="6" s="1"/>
  <c r="DD12" i="6" s="1"/>
  <c r="DN12" i="6"/>
  <c r="DL12" i="6" s="1"/>
  <c r="DQ12" i="6" s="1"/>
  <c r="DM12" i="6" s="1"/>
  <c r="DW12" i="6"/>
  <c r="DU12" i="6" s="1"/>
  <c r="DZ12" i="6" s="1"/>
  <c r="DV12" i="6" s="1"/>
  <c r="EG12" i="6"/>
  <c r="E12" i="6" s="1"/>
  <c r="A13" i="6"/>
  <c r="J13" i="6"/>
  <c r="H13" i="6" s="1"/>
  <c r="N13" i="6" s="1"/>
  <c r="I13" i="6" s="1"/>
  <c r="S13" i="6"/>
  <c r="Q13" i="6" s="1"/>
  <c r="W13" i="6" s="1"/>
  <c r="R13" i="6" s="1"/>
  <c r="AB13" i="6"/>
  <c r="Z13" i="6" s="1"/>
  <c r="AF13" i="6" s="1"/>
  <c r="AA13" i="6" s="1"/>
  <c r="AK13" i="6"/>
  <c r="AI13" i="6" s="1"/>
  <c r="AO13" i="6" s="1"/>
  <c r="AJ13" i="6" s="1"/>
  <c r="AT13" i="6"/>
  <c r="AR13" i="6" s="1"/>
  <c r="AX13" i="6" s="1"/>
  <c r="AS13" i="6" s="1"/>
  <c r="BC13" i="6"/>
  <c r="BA13" i="6" s="1"/>
  <c r="BG13" i="6" s="1"/>
  <c r="BB13" i="6" s="1"/>
  <c r="BL13" i="6"/>
  <c r="BJ13" i="6" s="1"/>
  <c r="BP13" i="6" s="1"/>
  <c r="BK13" i="6" s="1"/>
  <c r="BU13" i="6"/>
  <c r="BS13" i="6" s="1"/>
  <c r="BY13" i="6" s="1"/>
  <c r="BT13" i="6" s="1"/>
  <c r="CD13" i="6"/>
  <c r="CB13" i="6" s="1"/>
  <c r="CH13" i="6" s="1"/>
  <c r="CC13" i="6" s="1"/>
  <c r="CM13" i="6"/>
  <c r="CK13" i="6" s="1"/>
  <c r="CQ13" i="6" s="1"/>
  <c r="CL13" i="6" s="1"/>
  <c r="CV13" i="6"/>
  <c r="CT13" i="6" s="1"/>
  <c r="CZ13" i="6" s="1"/>
  <c r="CU13" i="6" s="1"/>
  <c r="DE13" i="6"/>
  <c r="DC13" i="6" s="1"/>
  <c r="DI13" i="6" s="1"/>
  <c r="DD13" i="6" s="1"/>
  <c r="DN13" i="6"/>
  <c r="DL13" i="6" s="1"/>
  <c r="DR13" i="6" s="1"/>
  <c r="DM13" i="6" s="1"/>
  <c r="DW13" i="6"/>
  <c r="DU13" i="6" s="1"/>
  <c r="EA13" i="6" s="1"/>
  <c r="DV13" i="6" s="1"/>
  <c r="EH13" i="6"/>
  <c r="E13" i="6" s="1"/>
  <c r="A14" i="6"/>
  <c r="A47" i="12" s="1"/>
  <c r="D14" i="6"/>
  <c r="EF14" i="6" s="1"/>
  <c r="E14" i="6" s="1"/>
  <c r="E15" i="6" s="1"/>
  <c r="J14" i="6"/>
  <c r="S14" i="6"/>
  <c r="AK14" i="6"/>
  <c r="AT14" i="6"/>
  <c r="BC14" i="6"/>
  <c r="BU14" i="6"/>
  <c r="CD14" i="6"/>
  <c r="CM14" i="6"/>
  <c r="DE14" i="6"/>
  <c r="DN14" i="6"/>
  <c r="A15" i="6"/>
  <c r="A17" i="6"/>
  <c r="I18" i="6"/>
  <c r="R18" i="6"/>
  <c r="AA18" i="6"/>
  <c r="AJ18" i="6"/>
  <c r="AS18" i="6"/>
  <c r="BB18" i="6"/>
  <c r="BK18" i="6"/>
  <c r="BT18" i="6"/>
  <c r="CC18" i="6"/>
  <c r="CL18" i="6"/>
  <c r="CU18" i="6"/>
  <c r="DD18" i="6"/>
  <c r="DM18" i="6"/>
  <c r="DV18" i="6"/>
  <c r="A21" i="6"/>
  <c r="E1" i="7"/>
  <c r="BT1" i="7"/>
  <c r="A3" i="7"/>
  <c r="A51" i="12" s="1"/>
  <c r="D3" i="7"/>
  <c r="Q3" i="7"/>
  <c r="S3" i="7"/>
  <c r="T3" i="7" s="1"/>
  <c r="U3" i="7" s="1"/>
  <c r="R3" i="7" s="1"/>
  <c r="AB3" i="7"/>
  <c r="AC3" i="7"/>
  <c r="AK3" i="7"/>
  <c r="AL3" i="7" s="1"/>
  <c r="AI3" i="7" s="1"/>
  <c r="BC3" i="7"/>
  <c r="BD3" i="7" s="1"/>
  <c r="BL3" i="7"/>
  <c r="BM3" i="7"/>
  <c r="BU3" i="7"/>
  <c r="BV3" i="7" s="1"/>
  <c r="BS3" i="7" s="1"/>
  <c r="CM3" i="7"/>
  <c r="CN3" i="7" s="1"/>
  <c r="CK3" i="7" s="1"/>
  <c r="CO3" i="7"/>
  <c r="CL3" i="7" s="1"/>
  <c r="CV3" i="7"/>
  <c r="CW3" i="7" s="1"/>
  <c r="DE3" i="7"/>
  <c r="DF3" i="7" s="1"/>
  <c r="DC3" i="7" s="1"/>
  <c r="DW3" i="7"/>
  <c r="DX3" i="7" s="1"/>
  <c r="DU3" i="7" s="1"/>
  <c r="EF3" i="7"/>
  <c r="E3" i="7" s="1"/>
  <c r="A4" i="7"/>
  <c r="A52" i="12" s="1"/>
  <c r="J4" i="7"/>
  <c r="H4" i="7" s="1"/>
  <c r="M4" i="7" s="1"/>
  <c r="I4" i="7" s="1"/>
  <c r="S4" i="7"/>
  <c r="Q4" i="7" s="1"/>
  <c r="V4" i="7" s="1"/>
  <c r="R4" i="7" s="1"/>
  <c r="AK4" i="7"/>
  <c r="AI4" i="7" s="1"/>
  <c r="AN4" i="7" s="1"/>
  <c r="AT4" i="7"/>
  <c r="AR4" i="7" s="1"/>
  <c r="AW4" i="7" s="1"/>
  <c r="BC4" i="7"/>
  <c r="BA4" i="7" s="1"/>
  <c r="BF4" i="7" s="1"/>
  <c r="BB4" i="7" s="1"/>
  <c r="BU4" i="7"/>
  <c r="BS4" i="7" s="1"/>
  <c r="BX4" i="7" s="1"/>
  <c r="BT4" i="7" s="1"/>
  <c r="CD4" i="7"/>
  <c r="CB4" i="7" s="1"/>
  <c r="CG4" i="7" s="1"/>
  <c r="CC4" i="7" s="1"/>
  <c r="CM4" i="7"/>
  <c r="CK4" i="7" s="1"/>
  <c r="CP4" i="7"/>
  <c r="CL4" i="7" s="1"/>
  <c r="DE4" i="7"/>
  <c r="DC4" i="7" s="1"/>
  <c r="DH4" i="7" s="1"/>
  <c r="DD4" i="7" s="1"/>
  <c r="DN4" i="7"/>
  <c r="DL4" i="7" s="1"/>
  <c r="DQ4" i="7" s="1"/>
  <c r="DW4" i="7"/>
  <c r="DU4" i="7" s="1"/>
  <c r="DZ4" i="7"/>
  <c r="DV4" i="7" s="1"/>
  <c r="EG4" i="7"/>
  <c r="E4" i="7" s="1"/>
  <c r="EI4" i="7"/>
  <c r="A5" i="7"/>
  <c r="A53" i="12" s="1"/>
  <c r="D5" i="7"/>
  <c r="J5" i="7"/>
  <c r="S5" i="7"/>
  <c r="AB5" i="7"/>
  <c r="AK5" i="7"/>
  <c r="AL5" i="7" s="1"/>
  <c r="AT5" i="7"/>
  <c r="BC5" i="7"/>
  <c r="BL5" i="7"/>
  <c r="BM5" i="7" s="1"/>
  <c r="BJ5" i="7" s="1"/>
  <c r="BU5" i="7"/>
  <c r="BV5" i="7" s="1"/>
  <c r="CD5" i="7"/>
  <c r="CM5" i="7"/>
  <c r="CN5" i="7" s="1"/>
  <c r="CV5" i="7"/>
  <c r="DE5" i="7"/>
  <c r="DN5" i="7"/>
  <c r="DO5" i="7" s="1"/>
  <c r="DL5" i="7" s="1"/>
  <c r="DW5" i="7"/>
  <c r="A6" i="7"/>
  <c r="S6" i="7"/>
  <c r="Q6" i="7" s="1"/>
  <c r="W6" i="7" s="1"/>
  <c r="R6" i="7" s="1"/>
  <c r="Z6" i="7"/>
  <c r="AF6" i="7" s="1"/>
  <c r="AA6" i="7" s="1"/>
  <c r="AB6" i="7"/>
  <c r="AK6" i="7"/>
  <c r="AI6" i="7" s="1"/>
  <c r="AO6" i="7" s="1"/>
  <c r="AJ6" i="7" s="1"/>
  <c r="AR6" i="7"/>
  <c r="AX6" i="7" s="1"/>
  <c r="AS6" i="7" s="1"/>
  <c r="BC6" i="7"/>
  <c r="BA6" i="7" s="1"/>
  <c r="BG6" i="7" s="1"/>
  <c r="BB6" i="7" s="1"/>
  <c r="BJ6" i="7"/>
  <c r="BP6" i="7" s="1"/>
  <c r="BK6" i="7" s="1"/>
  <c r="BL6" i="7"/>
  <c r="BU6" i="7"/>
  <c r="BS6" i="7" s="1"/>
  <c r="BY6" i="7" s="1"/>
  <c r="CM6" i="7"/>
  <c r="CK6" i="7" s="1"/>
  <c r="CQ6" i="7" s="1"/>
  <c r="CV6" i="7"/>
  <c r="CT6" i="7" s="1"/>
  <c r="CZ6" i="7" s="1"/>
  <c r="DE6" i="7"/>
  <c r="DC6" i="7" s="1"/>
  <c r="DI6" i="7" s="1"/>
  <c r="DW6" i="7"/>
  <c r="DU6" i="7" s="1"/>
  <c r="EA6" i="7" s="1"/>
  <c r="DV6" i="7" s="1"/>
  <c r="EH6" i="7"/>
  <c r="E6" i="7" s="1"/>
  <c r="A7" i="7"/>
  <c r="A55" i="12" s="1"/>
  <c r="D7" i="7"/>
  <c r="H7" i="7"/>
  <c r="J7" i="7"/>
  <c r="K7" i="7" s="1"/>
  <c r="G7" i="7" s="1"/>
  <c r="S7" i="7"/>
  <c r="T7" i="7" s="1"/>
  <c r="AK7" i="7"/>
  <c r="AL7" i="7" s="1"/>
  <c r="AR7" i="7"/>
  <c r="AT7" i="7"/>
  <c r="AU7" i="7" s="1"/>
  <c r="AQ7" i="7" s="1"/>
  <c r="BC7" i="7"/>
  <c r="BD7" i="7" s="1"/>
  <c r="BU7" i="7"/>
  <c r="BV7" i="7" s="1"/>
  <c r="CB7" i="7"/>
  <c r="CD7" i="7"/>
  <c r="CE7" i="7" s="1"/>
  <c r="CA7" i="7" s="1"/>
  <c r="CM7" i="7"/>
  <c r="CN7" i="7" s="1"/>
  <c r="DE7" i="7"/>
  <c r="DF7" i="7" s="1"/>
  <c r="DL7" i="7"/>
  <c r="DN7" i="7"/>
  <c r="DO7" i="7" s="1"/>
  <c r="DK7" i="7" s="1"/>
  <c r="DW7" i="7"/>
  <c r="DX7" i="7" s="1"/>
  <c r="EF7" i="7"/>
  <c r="E7" i="7" s="1"/>
  <c r="EI7" i="7"/>
  <c r="A8" i="7"/>
  <c r="A56" i="12" s="1"/>
  <c r="D8" i="7"/>
  <c r="EF8" i="7" s="1"/>
  <c r="E8" i="7" s="1"/>
  <c r="J8" i="7"/>
  <c r="K8" i="7" s="1"/>
  <c r="G8" i="7" s="1"/>
  <c r="S8" i="7"/>
  <c r="AB8" i="7"/>
  <c r="AC8" i="7"/>
  <c r="Y8" i="7" s="1"/>
  <c r="AK8" i="7"/>
  <c r="BC8" i="7"/>
  <c r="BD8" i="7" s="1"/>
  <c r="AZ8" i="7" s="1"/>
  <c r="BL8" i="7"/>
  <c r="BM8" i="7" s="1"/>
  <c r="BI8" i="7" s="1"/>
  <c r="BU8" i="7"/>
  <c r="BV8" i="7" s="1"/>
  <c r="CD8" i="7"/>
  <c r="CE8" i="7" s="1"/>
  <c r="CA8" i="7" s="1"/>
  <c r="CM8" i="7"/>
  <c r="CV8" i="7"/>
  <c r="CW8" i="7"/>
  <c r="CS8" i="7" s="1"/>
  <c r="DE8" i="7"/>
  <c r="DW8" i="7"/>
  <c r="DX8" i="7" s="1"/>
  <c r="DT8" i="7" s="1"/>
  <c r="A9" i="7"/>
  <c r="J9" i="7"/>
  <c r="H9" i="7" s="1"/>
  <c r="M9" i="7" s="1"/>
  <c r="I9" i="7" s="1"/>
  <c r="S9" i="7"/>
  <c r="Q9" i="7" s="1"/>
  <c r="V9" i="7" s="1"/>
  <c r="R9" i="7" s="1"/>
  <c r="AK9" i="7"/>
  <c r="AI9" i="7" s="1"/>
  <c r="AN9" i="7" s="1"/>
  <c r="AJ9" i="7" s="1"/>
  <c r="AT9" i="7"/>
  <c r="AR9" i="7" s="1"/>
  <c r="AW9" i="7" s="1"/>
  <c r="AS9" i="7" s="1"/>
  <c r="BC9" i="7"/>
  <c r="BA9" i="7" s="1"/>
  <c r="BF9" i="7" s="1"/>
  <c r="BU9" i="7"/>
  <c r="BS9" i="7" s="1"/>
  <c r="BX9" i="7" s="1"/>
  <c r="CD9" i="7"/>
  <c r="CB9" i="7" s="1"/>
  <c r="CG9" i="7" s="1"/>
  <c r="CM9" i="7"/>
  <c r="CK9" i="7" s="1"/>
  <c r="CP9" i="7" s="1"/>
  <c r="DE9" i="7"/>
  <c r="DC9" i="7" s="1"/>
  <c r="DH9" i="7" s="1"/>
  <c r="DN9" i="7"/>
  <c r="DL9" i="7" s="1"/>
  <c r="DQ9" i="7" s="1"/>
  <c r="DM9" i="7" s="1"/>
  <c r="DW9" i="7"/>
  <c r="DU9" i="7" s="1"/>
  <c r="DZ9" i="7" s="1"/>
  <c r="DV9" i="7" s="1"/>
  <c r="EG9" i="7"/>
  <c r="E9" i="7" s="1"/>
  <c r="A10" i="7"/>
  <c r="A58" i="12" s="1"/>
  <c r="D10" i="7"/>
  <c r="EF10" i="7" s="1"/>
  <c r="E10" i="7" s="1"/>
  <c r="S10" i="7"/>
  <c r="T10" i="7" s="1"/>
  <c r="Q10" i="7" s="1"/>
  <c r="AB10" i="7"/>
  <c r="AC10" i="7" s="1"/>
  <c r="AK10" i="7"/>
  <c r="BC10" i="7"/>
  <c r="BL10" i="7"/>
  <c r="BM10" i="7" s="1"/>
  <c r="BU10" i="7"/>
  <c r="CM10" i="7"/>
  <c r="CV10" i="7"/>
  <c r="DE10" i="7"/>
  <c r="DF10" i="7" s="1"/>
  <c r="EI10" i="7"/>
  <c r="A11" i="7"/>
  <c r="A59" i="12" s="1"/>
  <c r="E11" i="7"/>
  <c r="J11" i="7"/>
  <c r="H11" i="7" s="1"/>
  <c r="N11" i="7" s="1"/>
  <c r="I11" i="7" s="1"/>
  <c r="S11" i="7"/>
  <c r="Q11" i="7" s="1"/>
  <c r="W11" i="7" s="1"/>
  <c r="R11" i="7" s="1"/>
  <c r="AK11" i="7"/>
  <c r="AI11" i="7" s="1"/>
  <c r="AO11" i="7" s="1"/>
  <c r="AJ11" i="7" s="1"/>
  <c r="AT11" i="7"/>
  <c r="AR11" i="7" s="1"/>
  <c r="AX11" i="7" s="1"/>
  <c r="AS11" i="7" s="1"/>
  <c r="BC11" i="7"/>
  <c r="BA11" i="7" s="1"/>
  <c r="BG11" i="7" s="1"/>
  <c r="BB11" i="7" s="1"/>
  <c r="BU11" i="7"/>
  <c r="BS11" i="7" s="1"/>
  <c r="BY11" i="7" s="1"/>
  <c r="BT11" i="7" s="1"/>
  <c r="CD11" i="7"/>
  <c r="CB11" i="7" s="1"/>
  <c r="CH11" i="7" s="1"/>
  <c r="CC11" i="7" s="1"/>
  <c r="CM11" i="7"/>
  <c r="CK11" i="7" s="1"/>
  <c r="CQ11" i="7" s="1"/>
  <c r="CL11" i="7" s="1"/>
  <c r="DE11" i="7"/>
  <c r="DC11" i="7" s="1"/>
  <c r="DI11" i="7"/>
  <c r="DD11" i="7" s="1"/>
  <c r="DN11" i="7"/>
  <c r="DL11" i="7" s="1"/>
  <c r="DR11" i="7" s="1"/>
  <c r="DM11" i="7" s="1"/>
  <c r="DW11" i="7"/>
  <c r="DU11" i="7" s="1"/>
  <c r="EA11" i="7" s="1"/>
  <c r="DV11" i="7" s="1"/>
  <c r="EH11" i="7"/>
  <c r="EI11" i="7"/>
  <c r="A12" i="7"/>
  <c r="A60" i="12" s="1"/>
  <c r="D12" i="7"/>
  <c r="EF12" i="7" s="1"/>
  <c r="E12" i="7" s="1"/>
  <c r="S12" i="7"/>
  <c r="T12" i="7" s="1"/>
  <c r="P12" i="7" s="1"/>
  <c r="AB12" i="7"/>
  <c r="AC12" i="7" s="1"/>
  <c r="Y12" i="7" s="1"/>
  <c r="AK12" i="7"/>
  <c r="AL12" i="7" s="1"/>
  <c r="AH12" i="7" s="1"/>
  <c r="BC12" i="7"/>
  <c r="BD12" i="7" s="1"/>
  <c r="AZ12" i="7" s="1"/>
  <c r="BL12" i="7"/>
  <c r="BM12" i="7" s="1"/>
  <c r="BI12" i="7" s="1"/>
  <c r="BU12" i="7"/>
  <c r="BV12" i="7" s="1"/>
  <c r="BR12" i="7" s="1"/>
  <c r="CM12" i="7"/>
  <c r="CN12" i="7" s="1"/>
  <c r="CJ12" i="7" s="1"/>
  <c r="CV12" i="7"/>
  <c r="CW12" i="7" s="1"/>
  <c r="CS12" i="7" s="1"/>
  <c r="DE12" i="7"/>
  <c r="DF12" i="7" s="1"/>
  <c r="DB12" i="7" s="1"/>
  <c r="DW12" i="7"/>
  <c r="DX12" i="7" s="1"/>
  <c r="DT12" i="7" s="1"/>
  <c r="EI12" i="7"/>
  <c r="A13" i="7"/>
  <c r="A61" i="12" s="1"/>
  <c r="J13" i="7"/>
  <c r="M13" i="7"/>
  <c r="S13" i="7"/>
  <c r="AB13" i="7"/>
  <c r="AK13" i="7"/>
  <c r="AT13" i="7"/>
  <c r="BC13" i="7"/>
  <c r="BL13" i="7"/>
  <c r="BU13" i="7"/>
  <c r="CD13" i="7"/>
  <c r="CM13" i="7"/>
  <c r="CV13" i="7"/>
  <c r="DE13" i="7"/>
  <c r="DN13" i="7"/>
  <c r="DW13" i="7"/>
  <c r="J14" i="7"/>
  <c r="S14" i="7"/>
  <c r="AB14" i="7"/>
  <c r="AK14" i="7"/>
  <c r="AT14" i="7"/>
  <c r="BC14" i="7"/>
  <c r="BL14" i="7"/>
  <c r="BU14" i="7"/>
  <c r="CD14" i="7"/>
  <c r="CM14" i="7"/>
  <c r="CV14" i="7"/>
  <c r="DE14" i="7"/>
  <c r="DN14" i="7"/>
  <c r="DW14" i="7"/>
  <c r="A15" i="7"/>
  <c r="A63" i="12" s="1"/>
  <c r="D15" i="7"/>
  <c r="J15" i="7"/>
  <c r="K15" i="7" s="1"/>
  <c r="S15" i="7"/>
  <c r="T15" i="7" s="1"/>
  <c r="Q15" i="7" s="1"/>
  <c r="AB15" i="7"/>
  <c r="AC15" i="7" s="1"/>
  <c r="AK15" i="7"/>
  <c r="AL15" i="7" s="1"/>
  <c r="AI15" i="7" s="1"/>
  <c r="AT15" i="7"/>
  <c r="AU15" i="7" s="1"/>
  <c r="BC15" i="7"/>
  <c r="BL15" i="7"/>
  <c r="BM15" i="7" s="1"/>
  <c r="BU15" i="7"/>
  <c r="CD15" i="7"/>
  <c r="CE15" i="7" s="1"/>
  <c r="CM15" i="7"/>
  <c r="CV15" i="7"/>
  <c r="CW15" i="7" s="1"/>
  <c r="DE15" i="7"/>
  <c r="DN15" i="7"/>
  <c r="DO15" i="7" s="1"/>
  <c r="DW15" i="7"/>
  <c r="EF15" i="7"/>
  <c r="E15" i="7" s="1"/>
  <c r="E31" i="7" s="1"/>
  <c r="EI15" i="7"/>
  <c r="A16" i="7"/>
  <c r="J16" i="7"/>
  <c r="H16" i="7" s="1"/>
  <c r="N16" i="7" s="1"/>
  <c r="I16" i="7" s="1"/>
  <c r="AB16" i="7"/>
  <c r="Z16" i="7" s="1"/>
  <c r="AF16" i="7" s="1"/>
  <c r="AK16" i="7"/>
  <c r="AI16" i="7" s="1"/>
  <c r="AO16" i="7" s="1"/>
  <c r="AT16" i="7"/>
  <c r="AR16" i="7" s="1"/>
  <c r="AX16" i="7" s="1"/>
  <c r="AS16" i="7" s="1"/>
  <c r="BL16" i="7"/>
  <c r="BJ16" i="7" s="1"/>
  <c r="BP16" i="7" s="1"/>
  <c r="BU16" i="7"/>
  <c r="BS16" i="7" s="1"/>
  <c r="BY16" i="7" s="1"/>
  <c r="CD16" i="7"/>
  <c r="CB16" i="7" s="1"/>
  <c r="CH16" i="7" s="1"/>
  <c r="CC16" i="7" s="1"/>
  <c r="CV16" i="7"/>
  <c r="CT16" i="7" s="1"/>
  <c r="CZ16" i="7" s="1"/>
  <c r="CU16" i="7" s="1"/>
  <c r="DE16" i="7"/>
  <c r="DC16" i="7" s="1"/>
  <c r="DI16" i="7" s="1"/>
  <c r="DN16" i="7"/>
  <c r="DL16" i="7" s="1"/>
  <c r="DR16" i="7" s="1"/>
  <c r="EH16" i="7"/>
  <c r="E16" i="7" s="1"/>
  <c r="A17" i="7"/>
  <c r="D17" i="7"/>
  <c r="EF17" i="7" s="1"/>
  <c r="E17" i="7" s="1"/>
  <c r="J17" i="7"/>
  <c r="K17" i="7" s="1"/>
  <c r="H17" i="7" s="1"/>
  <c r="S17" i="7"/>
  <c r="AB17" i="7"/>
  <c r="AT17" i="7"/>
  <c r="BC17" i="7"/>
  <c r="BL17" i="7"/>
  <c r="BM17" i="7" s="1"/>
  <c r="BJ17" i="7" s="1"/>
  <c r="BU17" i="7"/>
  <c r="BV17" i="7" s="1"/>
  <c r="CD17" i="7"/>
  <c r="CM17" i="7"/>
  <c r="CV17" i="7"/>
  <c r="CW17" i="7" s="1"/>
  <c r="CT17" i="7" s="1"/>
  <c r="DF17" i="7"/>
  <c r="DN17" i="7"/>
  <c r="DW17" i="7"/>
  <c r="A18" i="7"/>
  <c r="H18" i="7"/>
  <c r="M18" i="7" s="1"/>
  <c r="J18" i="7"/>
  <c r="AB18" i="7"/>
  <c r="Z18" i="7" s="1"/>
  <c r="AE18" i="7" s="1"/>
  <c r="AK18" i="7"/>
  <c r="AI18" i="7" s="1"/>
  <c r="AN18" i="7" s="1"/>
  <c r="AJ18" i="7" s="1"/>
  <c r="AT18" i="7"/>
  <c r="AR18" i="7" s="1"/>
  <c r="AW18" i="7" s="1"/>
  <c r="BC18" i="7"/>
  <c r="BA18" i="7" s="1"/>
  <c r="BF18" i="7" s="1"/>
  <c r="BL18" i="7"/>
  <c r="BJ18" i="7" s="1"/>
  <c r="BO18" i="7" s="1"/>
  <c r="BU18" i="7"/>
  <c r="BS18" i="7" s="1"/>
  <c r="BX18" i="7" s="1"/>
  <c r="BT18" i="7" s="1"/>
  <c r="CB18" i="7"/>
  <c r="CG18" i="7" s="1"/>
  <c r="CD18" i="7"/>
  <c r="CV18" i="7"/>
  <c r="CT18" i="7" s="1"/>
  <c r="CY18" i="7" s="1"/>
  <c r="DE18" i="7"/>
  <c r="DC18" i="7" s="1"/>
  <c r="DH18" i="7" s="1"/>
  <c r="DD18" i="7" s="1"/>
  <c r="DN18" i="7"/>
  <c r="DL18" i="7" s="1"/>
  <c r="DQ18" i="7" s="1"/>
  <c r="EG18" i="7"/>
  <c r="E18" i="7" s="1"/>
  <c r="A19" i="7"/>
  <c r="A67" i="12" s="1"/>
  <c r="D19" i="7"/>
  <c r="E19" i="7"/>
  <c r="J19" i="7"/>
  <c r="K19" i="7" s="1"/>
  <c r="S19" i="7"/>
  <c r="T19" i="7" s="1"/>
  <c r="P19" i="7" s="1"/>
  <c r="AB19" i="7"/>
  <c r="AC19" i="7" s="1"/>
  <c r="AT19" i="7"/>
  <c r="AU19" i="7" s="1"/>
  <c r="BC19" i="7"/>
  <c r="BD19" i="7" s="1"/>
  <c r="AZ19" i="7" s="1"/>
  <c r="BL19" i="7"/>
  <c r="BM19" i="7" s="1"/>
  <c r="BU19" i="7"/>
  <c r="BV19" i="7" s="1"/>
  <c r="BR19" i="7" s="1"/>
  <c r="CD19" i="7"/>
  <c r="CE19" i="7" s="1"/>
  <c r="CM19" i="7"/>
  <c r="CN19" i="7" s="1"/>
  <c r="CJ19" i="7" s="1"/>
  <c r="CV19" i="7"/>
  <c r="CW19" i="7" s="1"/>
  <c r="DN19" i="7"/>
  <c r="DO19" i="7" s="1"/>
  <c r="DW19" i="7"/>
  <c r="DX19" i="7" s="1"/>
  <c r="DT19" i="7" s="1"/>
  <c r="EF19" i="7"/>
  <c r="EI19" i="7"/>
  <c r="A20" i="7"/>
  <c r="A68" i="12" s="1"/>
  <c r="D20" i="7"/>
  <c r="EF20" i="7" s="1"/>
  <c r="E20" i="7" s="1"/>
  <c r="J20" i="7"/>
  <c r="K20" i="7" s="1"/>
  <c r="L20" i="7" s="1"/>
  <c r="I20" i="7" s="1"/>
  <c r="S20" i="7"/>
  <c r="T20" i="7" s="1"/>
  <c r="AB20" i="7"/>
  <c r="AC20" i="7" s="1"/>
  <c r="AK20" i="7"/>
  <c r="AR20" i="7"/>
  <c r="AT20" i="7"/>
  <c r="AU20" i="7" s="1"/>
  <c r="AV20" i="7"/>
  <c r="AS20" i="7" s="1"/>
  <c r="BC20" i="7"/>
  <c r="BD20" i="7"/>
  <c r="BL20" i="7"/>
  <c r="BM20" i="7" s="1"/>
  <c r="BU20" i="7"/>
  <c r="BV20" i="7" s="1"/>
  <c r="CD20" i="7"/>
  <c r="CE20" i="7" s="1"/>
  <c r="CB20" i="7" s="1"/>
  <c r="CF20" i="7"/>
  <c r="CC20" i="7" s="1"/>
  <c r="CM20" i="7"/>
  <c r="CN20" i="7" s="1"/>
  <c r="CV20" i="7"/>
  <c r="CW20" i="7" s="1"/>
  <c r="DE20" i="7"/>
  <c r="DF20" i="7" s="1"/>
  <c r="DN20" i="7"/>
  <c r="DW20" i="7"/>
  <c r="DX20" i="7"/>
  <c r="A21" i="7"/>
  <c r="J21" i="7"/>
  <c r="H21" i="7" s="1"/>
  <c r="N21" i="7" s="1"/>
  <c r="I21" i="7" s="1"/>
  <c r="AB21" i="7"/>
  <c r="Z21" i="7" s="1"/>
  <c r="AF21" i="7" s="1"/>
  <c r="AA21" i="7" s="1"/>
  <c r="AK21" i="7"/>
  <c r="AI21" i="7" s="1"/>
  <c r="AO21" i="7" s="1"/>
  <c r="AJ21" i="7" s="1"/>
  <c r="AT21" i="7"/>
  <c r="AR21" i="7" s="1"/>
  <c r="AX21" i="7" s="1"/>
  <c r="AS21" i="7" s="1"/>
  <c r="BL21" i="7"/>
  <c r="BJ21" i="7" s="1"/>
  <c r="BP21" i="7" s="1"/>
  <c r="BK21" i="7" s="1"/>
  <c r="BU21" i="7"/>
  <c r="BS21" i="7" s="1"/>
  <c r="BY21" i="7" s="1"/>
  <c r="BT21" i="7" s="1"/>
  <c r="CD21" i="7"/>
  <c r="CB21" i="7" s="1"/>
  <c r="CH21" i="7" s="1"/>
  <c r="CC21" i="7" s="1"/>
  <c r="CV21" i="7"/>
  <c r="CT21" i="7" s="1"/>
  <c r="CZ21" i="7" s="1"/>
  <c r="DE21" i="7"/>
  <c r="DC21" i="7" s="1"/>
  <c r="DI21" i="7" s="1"/>
  <c r="DD21" i="7" s="1"/>
  <c r="DN21" i="7"/>
  <c r="DL21" i="7" s="1"/>
  <c r="DR21" i="7" s="1"/>
  <c r="DM21" i="7" s="1"/>
  <c r="EH21" i="7"/>
  <c r="E21" i="7" s="1"/>
  <c r="A22" i="7"/>
  <c r="A70" i="12" s="1"/>
  <c r="D22" i="7"/>
  <c r="E22" i="7"/>
  <c r="J22" i="7"/>
  <c r="S22" i="7"/>
  <c r="AB22" i="7"/>
  <c r="AC22" i="7" s="1"/>
  <c r="AT22" i="7"/>
  <c r="BC22" i="7"/>
  <c r="BL22" i="7"/>
  <c r="BM22" i="7" s="1"/>
  <c r="CD22" i="7"/>
  <c r="CM22" i="7"/>
  <c r="CV22" i="7"/>
  <c r="CW22" i="7" s="1"/>
  <c r="DN22" i="7"/>
  <c r="DW22" i="7"/>
  <c r="EF22" i="7"/>
  <c r="EI22" i="7"/>
  <c r="A23" i="7"/>
  <c r="A71" i="12" s="1"/>
  <c r="J23" i="7"/>
  <c r="H23" i="7" s="1"/>
  <c r="M23" i="7" s="1"/>
  <c r="I23" i="7" s="1"/>
  <c r="AB23" i="7"/>
  <c r="Z23" i="7" s="1"/>
  <c r="AE23" i="7" s="1"/>
  <c r="AA23" i="7" s="1"/>
  <c r="AK23" i="7"/>
  <c r="AI23" i="7" s="1"/>
  <c r="AN23" i="7"/>
  <c r="AJ23" i="7" s="1"/>
  <c r="AT23" i="7"/>
  <c r="AR23" i="7" s="1"/>
  <c r="AW23" i="7" s="1"/>
  <c r="AS23" i="7" s="1"/>
  <c r="BL23" i="7"/>
  <c r="BJ23" i="7" s="1"/>
  <c r="BO23" i="7" s="1"/>
  <c r="BK23" i="7" s="1"/>
  <c r="BU23" i="7"/>
  <c r="BS23" i="7" s="1"/>
  <c r="BX23" i="7"/>
  <c r="BT23" i="7" s="1"/>
  <c r="CD23" i="7"/>
  <c r="CB23" i="7" s="1"/>
  <c r="CG23" i="7" s="1"/>
  <c r="CC23" i="7" s="1"/>
  <c r="CM23" i="7"/>
  <c r="CK23" i="7" s="1"/>
  <c r="CP23" i="7" s="1"/>
  <c r="CL23" i="7" s="1"/>
  <c r="CV23" i="7"/>
  <c r="CT23" i="7" s="1"/>
  <c r="CY23" i="7" s="1"/>
  <c r="CU23" i="7" s="1"/>
  <c r="DE23" i="7"/>
  <c r="DC23" i="7" s="1"/>
  <c r="DH23" i="7" s="1"/>
  <c r="DD23" i="7" s="1"/>
  <c r="DN23" i="7"/>
  <c r="DL23" i="7" s="1"/>
  <c r="DQ23" i="7" s="1"/>
  <c r="DM23" i="7" s="1"/>
  <c r="DW23" i="7"/>
  <c r="DU23" i="7" s="1"/>
  <c r="DZ23" i="7" s="1"/>
  <c r="DV23" i="7" s="1"/>
  <c r="EG23" i="7"/>
  <c r="E23" i="7" s="1"/>
  <c r="EI23" i="7"/>
  <c r="A24" i="7"/>
  <c r="D24" i="7"/>
  <c r="EF24" i="7" s="1"/>
  <c r="E24" i="7" s="1"/>
  <c r="J24" i="7"/>
  <c r="S24" i="7"/>
  <c r="AB24" i="7"/>
  <c r="AT24" i="7"/>
  <c r="BC24" i="7"/>
  <c r="BD24" i="7"/>
  <c r="BL24" i="7"/>
  <c r="CD24" i="7"/>
  <c r="CM24" i="7"/>
  <c r="CN24" i="7"/>
  <c r="CV24" i="7"/>
  <c r="DN24" i="7"/>
  <c r="DW24" i="7"/>
  <c r="DX24" i="7" s="1"/>
  <c r="A25" i="7"/>
  <c r="AX25" i="7"/>
  <c r="A27" i="7"/>
  <c r="I28" i="7"/>
  <c r="R28" i="7"/>
  <c r="AA28" i="7"/>
  <c r="AJ28" i="7"/>
  <c r="AS28" i="7"/>
  <c r="BB28" i="7"/>
  <c r="BK28" i="7"/>
  <c r="BT28" i="7"/>
  <c r="CC28" i="7"/>
  <c r="CL28" i="7"/>
  <c r="CU28" i="7"/>
  <c r="DD28" i="7"/>
  <c r="DM28" i="7"/>
  <c r="DV28" i="7"/>
  <c r="C30" i="7"/>
  <c r="CP30" i="7"/>
  <c r="DF30" i="7"/>
  <c r="C31" i="7"/>
  <c r="DH31" i="7"/>
  <c r="C32" i="7"/>
  <c r="A35" i="7"/>
  <c r="D1" i="9"/>
  <c r="G1" i="9"/>
  <c r="Q1" i="9"/>
  <c r="V1" i="9"/>
  <c r="AA1" i="9"/>
  <c r="AK1" i="9"/>
  <c r="AP1" i="9"/>
  <c r="AU1" i="9"/>
  <c r="BE1" i="9"/>
  <c r="BJ1" i="9"/>
  <c r="BO1" i="9"/>
  <c r="A3" i="9"/>
  <c r="H3" i="9"/>
  <c r="F3" i="9" s="1"/>
  <c r="I3" i="9" s="1"/>
  <c r="G3" i="9" s="1"/>
  <c r="R3" i="9"/>
  <c r="P3" i="9" s="1"/>
  <c r="S3" i="9" s="1"/>
  <c r="Q3" i="9" s="1"/>
  <c r="W3" i="9"/>
  <c r="U3" i="9" s="1"/>
  <c r="X3" i="9" s="1"/>
  <c r="V3" i="9" s="1"/>
  <c r="AB3" i="9"/>
  <c r="Z3" i="9" s="1"/>
  <c r="AC3" i="9" s="1"/>
  <c r="AA3" i="9" s="1"/>
  <c r="AL3" i="9"/>
  <c r="AJ3" i="9" s="1"/>
  <c r="AM3" i="9" s="1"/>
  <c r="AK3" i="9" s="1"/>
  <c r="AQ3" i="9"/>
  <c r="AO3" i="9" s="1"/>
  <c r="AR3" i="9" s="1"/>
  <c r="AP3" i="9" s="1"/>
  <c r="AV3" i="9"/>
  <c r="AT3" i="9" s="1"/>
  <c r="AW3" i="9" s="1"/>
  <c r="AU3" i="9" s="1"/>
  <c r="BF3" i="9"/>
  <c r="BD3" i="9" s="1"/>
  <c r="BG3" i="9" s="1"/>
  <c r="BE3" i="9" s="1"/>
  <c r="BK3" i="9"/>
  <c r="BI3" i="9" s="1"/>
  <c r="BL3" i="9" s="1"/>
  <c r="BJ3" i="9" s="1"/>
  <c r="BP3" i="9"/>
  <c r="BN3" i="9" s="1"/>
  <c r="BQ3" i="9" s="1"/>
  <c r="BO3" i="9" s="1"/>
  <c r="CC3" i="9"/>
  <c r="D3" i="9" s="1"/>
  <c r="A4" i="9"/>
  <c r="H4" i="9"/>
  <c r="F4" i="9" s="1"/>
  <c r="I4" i="9" s="1"/>
  <c r="G4" i="9" s="1"/>
  <c r="M4" i="9"/>
  <c r="K4" i="9" s="1"/>
  <c r="N4" i="9" s="1"/>
  <c r="L4" i="9" s="1"/>
  <c r="R4" i="9"/>
  <c r="P4" i="9" s="1"/>
  <c r="S4" i="9" s="1"/>
  <c r="Q4" i="9" s="1"/>
  <c r="W4" i="9"/>
  <c r="U4" i="9" s="1"/>
  <c r="X4" i="9" s="1"/>
  <c r="V4" i="9" s="1"/>
  <c r="AB4" i="9"/>
  <c r="Z4" i="9" s="1"/>
  <c r="AC4" i="9" s="1"/>
  <c r="AA4" i="9" s="1"/>
  <c r="AG4" i="9"/>
  <c r="AE4" i="9" s="1"/>
  <c r="AH4" i="9" s="1"/>
  <c r="AF4" i="9" s="1"/>
  <c r="AL4" i="9"/>
  <c r="AJ4" i="9" s="1"/>
  <c r="AM4" i="9" s="1"/>
  <c r="AK4" i="9" s="1"/>
  <c r="AV4" i="9"/>
  <c r="AT4" i="9" s="1"/>
  <c r="AW4" i="9" s="1"/>
  <c r="AU4" i="9" s="1"/>
  <c r="BA4" i="9"/>
  <c r="AY4" i="9" s="1"/>
  <c r="BB4" i="9" s="1"/>
  <c r="AZ4" i="9" s="1"/>
  <c r="BF4" i="9"/>
  <c r="BD4" i="9" s="1"/>
  <c r="BG4" i="9" s="1"/>
  <c r="BE4" i="9" s="1"/>
  <c r="BP4" i="9"/>
  <c r="BN4" i="9" s="1"/>
  <c r="BQ4" i="9" s="1"/>
  <c r="BO4" i="9" s="1"/>
  <c r="BU4" i="9"/>
  <c r="BS4" i="9" s="1"/>
  <c r="BV4" i="9" s="1"/>
  <c r="BT4" i="9" s="1"/>
  <c r="CC4" i="9"/>
  <c r="D4" i="9" s="1"/>
  <c r="A5" i="9"/>
  <c r="H5" i="9"/>
  <c r="F5" i="9" s="1"/>
  <c r="I5" i="9" s="1"/>
  <c r="G5" i="9" s="1"/>
  <c r="R5" i="9"/>
  <c r="P5" i="9" s="1"/>
  <c r="S5" i="9" s="1"/>
  <c r="Q5" i="9" s="1"/>
  <c r="W5" i="9"/>
  <c r="U5" i="9" s="1"/>
  <c r="X5" i="9" s="1"/>
  <c r="V5" i="9" s="1"/>
  <c r="AB5" i="9"/>
  <c r="Z5" i="9" s="1"/>
  <c r="AC5" i="9" s="1"/>
  <c r="AA5" i="9" s="1"/>
  <c r="AL5" i="9"/>
  <c r="AJ5" i="9" s="1"/>
  <c r="AM5" i="9" s="1"/>
  <c r="AK5" i="9" s="1"/>
  <c r="AQ5" i="9"/>
  <c r="AO5" i="9" s="1"/>
  <c r="AR5" i="9" s="1"/>
  <c r="AP5" i="9" s="1"/>
  <c r="AV5" i="9"/>
  <c r="AT5" i="9" s="1"/>
  <c r="AW5" i="9" s="1"/>
  <c r="AU5" i="9" s="1"/>
  <c r="BF5" i="9"/>
  <c r="BD5" i="9" s="1"/>
  <c r="BG5" i="9" s="1"/>
  <c r="BE5" i="9" s="1"/>
  <c r="BK5" i="9"/>
  <c r="BI5" i="9" s="1"/>
  <c r="BL5" i="9" s="1"/>
  <c r="BJ5" i="9" s="1"/>
  <c r="BP5" i="9"/>
  <c r="BN5" i="9" s="1"/>
  <c r="BQ5" i="9" s="1"/>
  <c r="BO5" i="9" s="1"/>
  <c r="CC5" i="9"/>
  <c r="D5" i="9" s="1"/>
  <c r="A6" i="9"/>
  <c r="H6" i="9"/>
  <c r="F6" i="9" s="1"/>
  <c r="I6" i="9" s="1"/>
  <c r="G6" i="9" s="1"/>
  <c r="M6" i="9"/>
  <c r="K6" i="9" s="1"/>
  <c r="N6" i="9" s="1"/>
  <c r="L6" i="9" s="1"/>
  <c r="R6" i="9"/>
  <c r="P6" i="9" s="1"/>
  <c r="S6" i="9" s="1"/>
  <c r="Q6" i="9" s="1"/>
  <c r="W6" i="9"/>
  <c r="U6" i="9" s="1"/>
  <c r="X6" i="9" s="1"/>
  <c r="V6" i="9" s="1"/>
  <c r="AB6" i="9"/>
  <c r="Z6" i="9" s="1"/>
  <c r="AC6" i="9" s="1"/>
  <c r="AA6" i="9" s="1"/>
  <c r="AG6" i="9"/>
  <c r="AE6" i="9" s="1"/>
  <c r="AH6" i="9" s="1"/>
  <c r="AF6" i="9" s="1"/>
  <c r="AL6" i="9"/>
  <c r="AJ6" i="9" s="1"/>
  <c r="AM6" i="9" s="1"/>
  <c r="AK6" i="9" s="1"/>
  <c r="AQ6" i="9"/>
  <c r="AO6" i="9" s="1"/>
  <c r="AR6" i="9" s="1"/>
  <c r="AP6" i="9" s="1"/>
  <c r="AV6" i="9"/>
  <c r="AT6" i="9" s="1"/>
  <c r="AW6" i="9" s="1"/>
  <c r="AU6" i="9" s="1"/>
  <c r="BA6" i="9"/>
  <c r="AY6" i="9" s="1"/>
  <c r="BB6" i="9" s="1"/>
  <c r="AZ6" i="9" s="1"/>
  <c r="BF6" i="9"/>
  <c r="BD6" i="9" s="1"/>
  <c r="BG6" i="9" s="1"/>
  <c r="BE6" i="9" s="1"/>
  <c r="BK6" i="9"/>
  <c r="BI6" i="9" s="1"/>
  <c r="BL6" i="9" s="1"/>
  <c r="BJ6" i="9" s="1"/>
  <c r="BP6" i="9"/>
  <c r="BN6" i="9" s="1"/>
  <c r="BQ6" i="9" s="1"/>
  <c r="BO6" i="9" s="1"/>
  <c r="BU6" i="9"/>
  <c r="BS6" i="9" s="1"/>
  <c r="BV6" i="9" s="1"/>
  <c r="BT6" i="9" s="1"/>
  <c r="CC6" i="9"/>
  <c r="D6" i="9" s="1"/>
  <c r="A7" i="9"/>
  <c r="H7" i="9"/>
  <c r="F7" i="9" s="1"/>
  <c r="I7" i="9" s="1"/>
  <c r="G7" i="9" s="1"/>
  <c r="R7" i="9"/>
  <c r="P7" i="9" s="1"/>
  <c r="S7" i="9" s="1"/>
  <c r="Q7" i="9" s="1"/>
  <c r="W7" i="9"/>
  <c r="U7" i="9" s="1"/>
  <c r="X7" i="9" s="1"/>
  <c r="V7" i="9" s="1"/>
  <c r="AB7" i="9"/>
  <c r="Z7" i="9" s="1"/>
  <c r="AC7" i="9" s="1"/>
  <c r="AA7" i="9" s="1"/>
  <c r="AL7" i="9"/>
  <c r="AJ7" i="9" s="1"/>
  <c r="AM7" i="9" s="1"/>
  <c r="AK7" i="9" s="1"/>
  <c r="AQ7" i="9"/>
  <c r="AO7" i="9" s="1"/>
  <c r="AR7" i="9" s="1"/>
  <c r="AP7" i="9" s="1"/>
  <c r="AV7" i="9"/>
  <c r="AT7" i="9" s="1"/>
  <c r="AW7" i="9" s="1"/>
  <c r="AU7" i="9" s="1"/>
  <c r="BF7" i="9"/>
  <c r="BD7" i="9" s="1"/>
  <c r="BG7" i="9" s="1"/>
  <c r="BE7" i="9" s="1"/>
  <c r="BK7" i="9"/>
  <c r="BI7" i="9" s="1"/>
  <c r="BL7" i="9" s="1"/>
  <c r="BJ7" i="9" s="1"/>
  <c r="BP7" i="9"/>
  <c r="BN7" i="9" s="1"/>
  <c r="BQ7" i="9" s="1"/>
  <c r="BO7" i="9" s="1"/>
  <c r="CC7" i="9"/>
  <c r="D7" i="9" s="1"/>
  <c r="A9" i="9"/>
  <c r="G10" i="9"/>
  <c r="L10" i="9"/>
  <c r="Q10" i="9"/>
  <c r="V10" i="9"/>
  <c r="AA10" i="9"/>
  <c r="AF10" i="9"/>
  <c r="AK10" i="9"/>
  <c r="AP10" i="9"/>
  <c r="AU10" i="9"/>
  <c r="AZ10" i="9"/>
  <c r="BE10" i="9"/>
  <c r="BJ10" i="9"/>
  <c r="BO10" i="9"/>
  <c r="BT10" i="9"/>
  <c r="A13" i="9"/>
  <c r="E1" i="8"/>
  <c r="BT1" i="8"/>
  <c r="A3" i="8"/>
  <c r="D3" i="8"/>
  <c r="EF3" i="8" s="1"/>
  <c r="E3" i="8" s="1"/>
  <c r="J3" i="8"/>
  <c r="S3" i="8"/>
  <c r="AB3" i="8"/>
  <c r="AK3" i="8"/>
  <c r="AL3" i="8" s="1"/>
  <c r="AT3" i="8"/>
  <c r="BC3" i="8"/>
  <c r="BL3" i="8"/>
  <c r="CD3" i="8"/>
  <c r="CM3" i="8"/>
  <c r="CN3" i="8"/>
  <c r="CV3" i="8"/>
  <c r="DN3" i="8"/>
  <c r="DW3" i="8"/>
  <c r="DX3" i="8"/>
  <c r="A4" i="8"/>
  <c r="J4" i="8"/>
  <c r="H4" i="8" s="1"/>
  <c r="M4" i="8" s="1"/>
  <c r="I4" i="8" s="1"/>
  <c r="AB4" i="8"/>
  <c r="Z4" i="8" s="1"/>
  <c r="AE4" i="8" s="1"/>
  <c r="AA4" i="8" s="1"/>
  <c r="AK4" i="8"/>
  <c r="AI4" i="8" s="1"/>
  <c r="AN4" i="8" s="1"/>
  <c r="AJ4" i="8" s="1"/>
  <c r="AT4" i="8"/>
  <c r="AR4" i="8" s="1"/>
  <c r="AW4" i="8" s="1"/>
  <c r="AS4" i="8" s="1"/>
  <c r="BL4" i="8"/>
  <c r="BJ4" i="8" s="1"/>
  <c r="BO4" i="8" s="1"/>
  <c r="BK4" i="8" s="1"/>
  <c r="BU4" i="8"/>
  <c r="BS4" i="8" s="1"/>
  <c r="BX4" i="8" s="1"/>
  <c r="BT4" i="8" s="1"/>
  <c r="CD4" i="8"/>
  <c r="CB4" i="8" s="1"/>
  <c r="CG4" i="8" s="1"/>
  <c r="CC4" i="8" s="1"/>
  <c r="CM4" i="8"/>
  <c r="CK4" i="8" s="1"/>
  <c r="CP4" i="8" s="1"/>
  <c r="CL4" i="8" s="1"/>
  <c r="CV4" i="8"/>
  <c r="CT4" i="8" s="1"/>
  <c r="CY4" i="8" s="1"/>
  <c r="CU4" i="8" s="1"/>
  <c r="DE4" i="8"/>
  <c r="DC4" i="8" s="1"/>
  <c r="DH4" i="8" s="1"/>
  <c r="DD4" i="8" s="1"/>
  <c r="DL4" i="8"/>
  <c r="DQ4" i="8" s="1"/>
  <c r="DM4" i="8" s="1"/>
  <c r="DN4" i="8"/>
  <c r="EG4" i="8"/>
  <c r="E4" i="8" s="1"/>
  <c r="A5" i="8"/>
  <c r="J5" i="8"/>
  <c r="H5" i="8" s="1"/>
  <c r="N5" i="8" s="1"/>
  <c r="I5" i="8" s="1"/>
  <c r="S5" i="8"/>
  <c r="Q5" i="8" s="1"/>
  <c r="W5" i="8" s="1"/>
  <c r="R5" i="8" s="1"/>
  <c r="AB5" i="8"/>
  <c r="Z5" i="8" s="1"/>
  <c r="AF5" i="8" s="1"/>
  <c r="AA5" i="8" s="1"/>
  <c r="AT5" i="8"/>
  <c r="AR5" i="8" s="1"/>
  <c r="AX5" i="8" s="1"/>
  <c r="AS5" i="8" s="1"/>
  <c r="BA5" i="8"/>
  <c r="BG5" i="8" s="1"/>
  <c r="BB5" i="8" s="1"/>
  <c r="BC5" i="8"/>
  <c r="BL5" i="8"/>
  <c r="BJ5" i="8" s="1"/>
  <c r="BP5" i="8" s="1"/>
  <c r="BK5" i="8" s="1"/>
  <c r="CD5" i="8"/>
  <c r="CB5" i="8" s="1"/>
  <c r="CH5" i="8" s="1"/>
  <c r="CC5" i="8" s="1"/>
  <c r="CM5" i="8"/>
  <c r="CK5" i="8" s="1"/>
  <c r="CQ5" i="8" s="1"/>
  <c r="CL5" i="8" s="1"/>
  <c r="CV5" i="8"/>
  <c r="CT5" i="8" s="1"/>
  <c r="CZ5" i="8" s="1"/>
  <c r="CU5" i="8" s="1"/>
  <c r="DN5" i="8"/>
  <c r="DL5" i="8" s="1"/>
  <c r="DR5" i="8" s="1"/>
  <c r="DM5" i="8" s="1"/>
  <c r="DU5" i="8"/>
  <c r="EA5" i="8" s="1"/>
  <c r="DV5" i="8" s="1"/>
  <c r="DW5" i="8"/>
  <c r="EH5" i="8"/>
  <c r="E5" i="8" s="1"/>
  <c r="A6" i="8"/>
  <c r="H6" i="8"/>
  <c r="M6" i="8" s="1"/>
  <c r="I6" i="8" s="1"/>
  <c r="J6" i="8"/>
  <c r="AB6" i="8"/>
  <c r="Z6" i="8" s="1"/>
  <c r="AE6" i="8" s="1"/>
  <c r="AA6" i="8" s="1"/>
  <c r="AK6" i="8"/>
  <c r="AI6" i="8" s="1"/>
  <c r="AN6" i="8" s="1"/>
  <c r="AJ6" i="8" s="1"/>
  <c r="AT6" i="8"/>
  <c r="AR6" i="8" s="1"/>
  <c r="AW6" i="8" s="1"/>
  <c r="AS6" i="8" s="1"/>
  <c r="BC6" i="8"/>
  <c r="BA6" i="8" s="1"/>
  <c r="BF6" i="8" s="1"/>
  <c r="BB6" i="8" s="1"/>
  <c r="BL6" i="8"/>
  <c r="BJ6" i="8" s="1"/>
  <c r="BO6" i="8" s="1"/>
  <c r="BK6" i="8" s="1"/>
  <c r="BU6" i="8"/>
  <c r="BS6" i="8" s="1"/>
  <c r="BX6" i="8" s="1"/>
  <c r="BT6" i="8" s="1"/>
  <c r="CB6" i="8"/>
  <c r="CG6" i="8" s="1"/>
  <c r="CC6" i="8" s="1"/>
  <c r="CD6" i="8"/>
  <c r="CV6" i="8"/>
  <c r="CT6" i="8" s="1"/>
  <c r="CY6" i="8" s="1"/>
  <c r="CU6" i="8" s="1"/>
  <c r="DE6" i="8"/>
  <c r="DC6" i="8" s="1"/>
  <c r="DH6" i="8" s="1"/>
  <c r="DD6" i="8" s="1"/>
  <c r="DN6" i="8"/>
  <c r="DL6" i="8" s="1"/>
  <c r="DQ6" i="8" s="1"/>
  <c r="DM6" i="8" s="1"/>
  <c r="EG6" i="8"/>
  <c r="E6" i="8" s="1"/>
  <c r="A7" i="8"/>
  <c r="A88" i="12" s="1"/>
  <c r="D7" i="8"/>
  <c r="E7" i="8"/>
  <c r="J7" i="8"/>
  <c r="K7" i="8" s="1"/>
  <c r="S7" i="8"/>
  <c r="T7" i="8" s="1"/>
  <c r="AB7" i="8"/>
  <c r="AC7" i="8" s="1"/>
  <c r="AT7" i="8"/>
  <c r="AU7" i="8" s="1"/>
  <c r="BC7" i="8"/>
  <c r="BD7" i="8" s="1"/>
  <c r="BL7" i="8"/>
  <c r="BM7" i="8" s="1"/>
  <c r="BU7" i="8"/>
  <c r="BV7" i="8" s="1"/>
  <c r="CD7" i="8"/>
  <c r="CE7" i="8" s="1"/>
  <c r="CM7" i="8"/>
  <c r="CN7" i="8" s="1"/>
  <c r="CV7" i="8"/>
  <c r="CW7" i="8" s="1"/>
  <c r="DN7" i="8"/>
  <c r="DO7" i="8" s="1"/>
  <c r="DW7" i="8"/>
  <c r="DX7" i="8" s="1"/>
  <c r="EF7" i="8"/>
  <c r="EI7" i="8"/>
  <c r="A9" i="8"/>
  <c r="I10" i="8"/>
  <c r="K10" i="8"/>
  <c r="R10" i="8"/>
  <c r="T10" i="8"/>
  <c r="AA10" i="8"/>
  <c r="AC10" i="8"/>
  <c r="AJ10" i="8"/>
  <c r="AL10" i="8"/>
  <c r="AS10" i="8"/>
  <c r="AU10" i="8"/>
  <c r="BB10" i="8"/>
  <c r="BD10" i="8"/>
  <c r="BK10" i="8"/>
  <c r="BM10" i="8"/>
  <c r="BT10" i="8"/>
  <c r="BV10" i="8"/>
  <c r="CC10" i="8"/>
  <c r="CE10" i="8"/>
  <c r="CL10" i="8"/>
  <c r="CN10" i="8"/>
  <c r="CU10" i="8"/>
  <c r="CW10" i="8"/>
  <c r="DD10" i="8"/>
  <c r="DF10" i="8"/>
  <c r="DM10" i="8"/>
  <c r="DO10" i="8"/>
  <c r="DV10" i="8"/>
  <c r="DX10" i="8"/>
  <c r="A13" i="8"/>
  <c r="E1" i="11"/>
  <c r="I1" i="11" s="1"/>
  <c r="R1" i="11"/>
  <c r="AJ1" i="11"/>
  <c r="BT1" i="11"/>
  <c r="CL1" i="11"/>
  <c r="DD1" i="11"/>
  <c r="A3" i="11"/>
  <c r="A92" i="12" s="1"/>
  <c r="D3" i="11"/>
  <c r="AU3" i="11" s="1"/>
  <c r="J3" i="11"/>
  <c r="K3" i="11" s="1"/>
  <c r="AB3" i="11"/>
  <c r="AC3" i="11" s="1"/>
  <c r="AK3" i="11"/>
  <c r="AL3" i="11" s="1"/>
  <c r="AT3" i="11"/>
  <c r="BL3" i="11"/>
  <c r="BM3" i="11" s="1"/>
  <c r="BU3" i="11"/>
  <c r="CD3" i="11"/>
  <c r="CE3" i="11"/>
  <c r="CM3" i="11"/>
  <c r="CN3" i="11" s="1"/>
  <c r="CK3" i="11" s="1"/>
  <c r="CV3" i="11"/>
  <c r="DE3" i="11"/>
  <c r="DF3" i="11" s="1"/>
  <c r="DC3" i="11" s="1"/>
  <c r="DN3" i="11"/>
  <c r="DO3" i="11" s="1"/>
  <c r="EF3" i="11"/>
  <c r="E3" i="11" s="1"/>
  <c r="EI3" i="11"/>
  <c r="A4" i="11"/>
  <c r="A93" i="12" s="1"/>
  <c r="J4" i="11"/>
  <c r="H4" i="11" s="1"/>
  <c r="M4" i="11" s="1"/>
  <c r="I4" i="11" s="1"/>
  <c r="S4" i="11"/>
  <c r="Q4" i="11" s="1"/>
  <c r="V4" i="11" s="1"/>
  <c r="R4" i="11" s="1"/>
  <c r="AB4" i="11"/>
  <c r="Z4" i="11" s="1"/>
  <c r="AE4" i="11" s="1"/>
  <c r="AA4" i="11" s="1"/>
  <c r="AT4" i="11"/>
  <c r="AR4" i="11" s="1"/>
  <c r="AW4" i="11" s="1"/>
  <c r="AS4" i="11" s="1"/>
  <c r="BC4" i="11"/>
  <c r="BA4" i="11" s="1"/>
  <c r="BF4" i="11" s="1"/>
  <c r="BB4" i="11" s="1"/>
  <c r="BL4" i="11"/>
  <c r="BJ4" i="11" s="1"/>
  <c r="BO4" i="11" s="1"/>
  <c r="BK4" i="11" s="1"/>
  <c r="CD4" i="11"/>
  <c r="CB4" i="11" s="1"/>
  <c r="CG4" i="11" s="1"/>
  <c r="CC4" i="11" s="1"/>
  <c r="CM4" i="11"/>
  <c r="CK4" i="11" s="1"/>
  <c r="CP4" i="11" s="1"/>
  <c r="CL4" i="11" s="1"/>
  <c r="CV4" i="11"/>
  <c r="CT4" i="11" s="1"/>
  <c r="CY4" i="11" s="1"/>
  <c r="CU4" i="11" s="1"/>
  <c r="DN4" i="11"/>
  <c r="DL4" i="11" s="1"/>
  <c r="DQ4" i="11" s="1"/>
  <c r="DM4" i="11" s="1"/>
  <c r="DW4" i="11"/>
  <c r="DU4" i="11" s="1"/>
  <c r="DZ4" i="11" s="1"/>
  <c r="DV4" i="11" s="1"/>
  <c r="EG4" i="11"/>
  <c r="E4" i="11" s="1"/>
  <c r="A5" i="11"/>
  <c r="A94" i="12" s="1"/>
  <c r="J5" i="11"/>
  <c r="H5" i="11" s="1"/>
  <c r="N5" i="11" s="1"/>
  <c r="I5" i="11" s="1"/>
  <c r="AB5" i="11"/>
  <c r="Z5" i="11" s="1"/>
  <c r="AF5" i="11" s="1"/>
  <c r="AA5" i="11" s="1"/>
  <c r="AK5" i="11"/>
  <c r="AI5" i="11" s="1"/>
  <c r="AO5" i="11" s="1"/>
  <c r="AJ5" i="11" s="1"/>
  <c r="AT5" i="11"/>
  <c r="AR5" i="11" s="1"/>
  <c r="AX5" i="11" s="1"/>
  <c r="AS5" i="11" s="1"/>
  <c r="BL5" i="11"/>
  <c r="BJ5" i="11" s="1"/>
  <c r="BP5" i="11" s="1"/>
  <c r="BK5" i="11" s="1"/>
  <c r="BU5" i="11"/>
  <c r="BS5" i="11" s="1"/>
  <c r="BY5" i="11" s="1"/>
  <c r="BT5" i="11" s="1"/>
  <c r="CD5" i="11"/>
  <c r="CB5" i="11" s="1"/>
  <c r="CH5" i="11" s="1"/>
  <c r="CC5" i="11" s="1"/>
  <c r="CV5" i="11"/>
  <c r="CT5" i="11" s="1"/>
  <c r="CZ5" i="11" s="1"/>
  <c r="CU5" i="11" s="1"/>
  <c r="DE5" i="11"/>
  <c r="DC5" i="11" s="1"/>
  <c r="DI5" i="11" s="1"/>
  <c r="DD5" i="11" s="1"/>
  <c r="DN5" i="11"/>
  <c r="DL5" i="11" s="1"/>
  <c r="DR5" i="11" s="1"/>
  <c r="DM5" i="11" s="1"/>
  <c r="EH5" i="11"/>
  <c r="E5" i="11" s="1"/>
  <c r="A6" i="11"/>
  <c r="A95" i="12" s="1"/>
  <c r="J6" i="11"/>
  <c r="H6" i="11" s="1"/>
  <c r="M6" i="11" s="1"/>
  <c r="I6" i="11" s="1"/>
  <c r="S6" i="11"/>
  <c r="Q6" i="11" s="1"/>
  <c r="V6" i="11" s="1"/>
  <c r="R6" i="11" s="1"/>
  <c r="AB6" i="11"/>
  <c r="Z6" i="11" s="1"/>
  <c r="AE6" i="11" s="1"/>
  <c r="AA6" i="11" s="1"/>
  <c r="AK6" i="11"/>
  <c r="AI6" i="11" s="1"/>
  <c r="AN6" i="11" s="1"/>
  <c r="AJ6" i="11" s="1"/>
  <c r="AT6" i="11"/>
  <c r="AR6" i="11" s="1"/>
  <c r="AW6" i="11" s="1"/>
  <c r="AS6" i="11" s="1"/>
  <c r="BC6" i="11"/>
  <c r="BA6" i="11" s="1"/>
  <c r="BF6" i="11" s="1"/>
  <c r="BB6" i="11" s="1"/>
  <c r="BL6" i="11"/>
  <c r="BJ6" i="11" s="1"/>
  <c r="BO6" i="11" s="1"/>
  <c r="BK6" i="11" s="1"/>
  <c r="BU6" i="11"/>
  <c r="BS6" i="11" s="1"/>
  <c r="BX6" i="11" s="1"/>
  <c r="BT6" i="11" s="1"/>
  <c r="CD6" i="11"/>
  <c r="CB6" i="11" s="1"/>
  <c r="CG6" i="11" s="1"/>
  <c r="CC6" i="11" s="1"/>
  <c r="CM6" i="11"/>
  <c r="CK6" i="11" s="1"/>
  <c r="CP6" i="11" s="1"/>
  <c r="CL6" i="11" s="1"/>
  <c r="CV6" i="11"/>
  <c r="CT6" i="11" s="1"/>
  <c r="CY6" i="11" s="1"/>
  <c r="CU6" i="11" s="1"/>
  <c r="DE6" i="11"/>
  <c r="DC6" i="11" s="1"/>
  <c r="DH6" i="11" s="1"/>
  <c r="DD6" i="11" s="1"/>
  <c r="DN6" i="11"/>
  <c r="DL6" i="11" s="1"/>
  <c r="DQ6" i="11" s="1"/>
  <c r="DM6" i="11" s="1"/>
  <c r="DW6" i="11"/>
  <c r="DU6" i="11" s="1"/>
  <c r="DZ6" i="11" s="1"/>
  <c r="DV6" i="11" s="1"/>
  <c r="EG6" i="11"/>
  <c r="E6" i="11" s="1"/>
  <c r="A7" i="11"/>
  <c r="A96" i="12" s="1"/>
  <c r="J7" i="11"/>
  <c r="S7" i="11"/>
  <c r="AB7" i="11"/>
  <c r="AK7" i="11"/>
  <c r="AT7" i="11"/>
  <c r="BC7" i="11"/>
  <c r="BL7" i="11"/>
  <c r="BU7" i="11"/>
  <c r="CD7" i="11"/>
  <c r="CM7" i="11"/>
  <c r="CV7" i="11"/>
  <c r="DE7" i="11"/>
  <c r="DN7" i="11"/>
  <c r="DW7" i="11"/>
  <c r="J8" i="11"/>
  <c r="S8" i="11"/>
  <c r="AB8" i="11"/>
  <c r="AK8" i="11"/>
  <c r="AT8" i="11"/>
  <c r="BC8" i="11"/>
  <c r="BL8" i="11"/>
  <c r="BU8" i="11"/>
  <c r="CD8" i="11"/>
  <c r="CM8" i="11"/>
  <c r="CV8" i="11"/>
  <c r="DE8" i="11"/>
  <c r="DN8" i="11"/>
  <c r="DW8" i="11"/>
  <c r="A9" i="11"/>
  <c r="A98" i="12" s="1"/>
  <c r="D9" i="11"/>
  <c r="S9" i="11"/>
  <c r="T9" i="11" s="1"/>
  <c r="AB9" i="11"/>
  <c r="AC9" i="11"/>
  <c r="Z9" i="11" s="1"/>
  <c r="AK9" i="11"/>
  <c r="AL9" i="11" s="1"/>
  <c r="AT9" i="11"/>
  <c r="AU9" i="11" s="1"/>
  <c r="AR9" i="11" s="1"/>
  <c r="BC9" i="11"/>
  <c r="BL9" i="11"/>
  <c r="BM9" i="11"/>
  <c r="BJ9" i="11" s="1"/>
  <c r="BU9" i="11"/>
  <c r="BV9" i="11" s="1"/>
  <c r="CM9" i="11"/>
  <c r="CN9" i="11" s="1"/>
  <c r="CV9" i="11"/>
  <c r="CW9" i="11"/>
  <c r="CT9" i="11" s="1"/>
  <c r="DE9" i="11"/>
  <c r="DW9" i="11"/>
  <c r="DX9" i="11" s="1"/>
  <c r="EF9" i="11"/>
  <c r="E9" i="11" s="1"/>
  <c r="EI9" i="11"/>
  <c r="A10" i="11"/>
  <c r="A99" i="12" s="1"/>
  <c r="E10" i="11"/>
  <c r="J10" i="11"/>
  <c r="H10" i="11" s="1"/>
  <c r="M10" i="11" s="1"/>
  <c r="I10" i="11" s="1"/>
  <c r="S10" i="11"/>
  <c r="Q10" i="11" s="1"/>
  <c r="V10" i="11" s="1"/>
  <c r="R10" i="11" s="1"/>
  <c r="AK10" i="11"/>
  <c r="AI10" i="11" s="1"/>
  <c r="AN10" i="11" s="1"/>
  <c r="AJ10" i="11" s="1"/>
  <c r="AT10" i="11"/>
  <c r="AR10" i="11" s="1"/>
  <c r="AW10" i="11" s="1"/>
  <c r="AS10" i="11" s="1"/>
  <c r="BC10" i="11"/>
  <c r="BA10" i="11" s="1"/>
  <c r="BF10" i="11" s="1"/>
  <c r="BB10" i="11" s="1"/>
  <c r="BU10" i="11"/>
  <c r="BS10" i="11" s="1"/>
  <c r="BX10" i="11" s="1"/>
  <c r="BT10" i="11" s="1"/>
  <c r="CD10" i="11"/>
  <c r="CB10" i="11" s="1"/>
  <c r="CG10" i="11" s="1"/>
  <c r="CC10" i="11" s="1"/>
  <c r="CM10" i="11"/>
  <c r="CK10" i="11" s="1"/>
  <c r="CP10" i="11" s="1"/>
  <c r="CL10" i="11" s="1"/>
  <c r="DE10" i="11"/>
  <c r="DC10" i="11" s="1"/>
  <c r="DH10" i="11" s="1"/>
  <c r="DD10" i="11" s="1"/>
  <c r="DN10" i="11"/>
  <c r="DL10" i="11" s="1"/>
  <c r="DQ10" i="11" s="1"/>
  <c r="DM10" i="11" s="1"/>
  <c r="DW10" i="11"/>
  <c r="DU10" i="11" s="1"/>
  <c r="DZ10" i="11" s="1"/>
  <c r="DV10" i="11" s="1"/>
  <c r="EG10" i="11"/>
  <c r="EI10" i="11"/>
  <c r="A11" i="11"/>
  <c r="A100" i="12" s="1"/>
  <c r="D11" i="11"/>
  <c r="S11" i="11"/>
  <c r="T11" i="11" s="1"/>
  <c r="P11" i="11" s="1"/>
  <c r="AB11" i="11"/>
  <c r="AC11" i="11"/>
  <c r="Y11" i="11" s="1"/>
  <c r="AK11" i="11"/>
  <c r="AL11" i="11" s="1"/>
  <c r="AH11" i="11" s="1"/>
  <c r="BC11" i="11"/>
  <c r="BD11" i="11" s="1"/>
  <c r="AZ11" i="11" s="1"/>
  <c r="BL11" i="11"/>
  <c r="BM11" i="11"/>
  <c r="BU11" i="11"/>
  <c r="BV11" i="11" s="1"/>
  <c r="BR11" i="11" s="1"/>
  <c r="CM11" i="11"/>
  <c r="CN11" i="11" s="1"/>
  <c r="CJ11" i="11" s="1"/>
  <c r="CV11" i="11"/>
  <c r="CW11" i="11"/>
  <c r="DE11" i="11"/>
  <c r="DF11" i="11" s="1"/>
  <c r="DB11" i="11" s="1"/>
  <c r="DW11" i="11"/>
  <c r="DX11" i="11" s="1"/>
  <c r="DT11" i="11" s="1"/>
  <c r="EF11" i="11"/>
  <c r="E11" i="11" s="1"/>
  <c r="A12" i="11"/>
  <c r="A14" i="11"/>
  <c r="I15" i="11"/>
  <c r="R15" i="11"/>
  <c r="AA15" i="11"/>
  <c r="AJ15" i="11"/>
  <c r="AS15" i="11"/>
  <c r="BB15" i="11"/>
  <c r="BK15" i="11"/>
  <c r="BT15" i="11"/>
  <c r="CC15" i="11"/>
  <c r="CL15" i="11"/>
  <c r="CU15" i="11"/>
  <c r="DD15" i="11"/>
  <c r="DM15" i="11"/>
  <c r="DV15" i="11"/>
  <c r="A18" i="11"/>
  <c r="CU6" i="7" l="1"/>
  <c r="CZ30" i="7"/>
  <c r="AU9" i="9"/>
  <c r="C22" i="9" s="1"/>
  <c r="DL10" i="6"/>
  <c r="DM6" i="7"/>
  <c r="DR30" i="7"/>
  <c r="DO3" i="7"/>
  <c r="DN30" i="7"/>
  <c r="E32" i="7"/>
  <c r="E9" i="8"/>
  <c r="C13" i="8" s="1"/>
  <c r="DK19" i="7"/>
  <c r="DP19" i="7"/>
  <c r="DM19" i="7" s="1"/>
  <c r="A64" i="12"/>
  <c r="EI16" i="7"/>
  <c r="A32" i="12"/>
  <c r="EI7" i="4"/>
  <c r="CS7" i="7"/>
  <c r="CT7" i="7" s="1"/>
  <c r="CX7" i="7"/>
  <c r="CU7" i="7" s="1"/>
  <c r="Y7" i="7"/>
  <c r="AD7" i="7"/>
  <c r="AA7" i="7" s="1"/>
  <c r="BI7" i="8"/>
  <c r="BJ7" i="8" s="1"/>
  <c r="BN7" i="8"/>
  <c r="BK7" i="8" s="1"/>
  <c r="BD3" i="8"/>
  <c r="DK7" i="8"/>
  <c r="DL7" i="8" s="1"/>
  <c r="DP7" i="8"/>
  <c r="DM7" i="8" s="1"/>
  <c r="AQ7" i="8"/>
  <c r="AV7" i="8"/>
  <c r="AS7" i="8" s="1"/>
  <c r="AQ19" i="7"/>
  <c r="AR19" i="7" s="1"/>
  <c r="AV19" i="7"/>
  <c r="AS19" i="7" s="1"/>
  <c r="DG10" i="7"/>
  <c r="DD10" i="7" s="1"/>
  <c r="DC10" i="7"/>
  <c r="I1" i="4"/>
  <c r="AJ1" i="4"/>
  <c r="BT1" i="4"/>
  <c r="DD1" i="4"/>
  <c r="DF3" i="8"/>
  <c r="BV24" i="7"/>
  <c r="BR24" i="7" s="1"/>
  <c r="BS24" i="7" s="1"/>
  <c r="BI7" i="7"/>
  <c r="BJ7" i="7" s="1"/>
  <c r="BN7" i="7"/>
  <c r="BK7" i="7" s="1"/>
  <c r="EI11" i="11"/>
  <c r="AR7" i="8"/>
  <c r="T24" i="7"/>
  <c r="DL19" i="7"/>
  <c r="BI19" i="7"/>
  <c r="BJ19" i="7" s="1"/>
  <c r="BN19" i="7"/>
  <c r="BK19" i="7" s="1"/>
  <c r="AS4" i="7"/>
  <c r="AW13" i="7"/>
  <c r="L10" i="6"/>
  <c r="I10" i="6" s="1"/>
  <c r="H10" i="6"/>
  <c r="CW3" i="11"/>
  <c r="CT3" i="11" s="1"/>
  <c r="CA7" i="8"/>
  <c r="CB7" i="8" s="1"/>
  <c r="CF7" i="8"/>
  <c r="CC7" i="8" s="1"/>
  <c r="G7" i="8"/>
  <c r="H7" i="8" s="1"/>
  <c r="L7" i="8"/>
  <c r="I7" i="8" s="1"/>
  <c r="T3" i="8"/>
  <c r="CV30" i="7"/>
  <c r="H20" i="7"/>
  <c r="CA19" i="7"/>
  <c r="CB19" i="7" s="1"/>
  <c r="CF19" i="7"/>
  <c r="CC19" i="7" s="1"/>
  <c r="G19" i="7"/>
  <c r="H19" i="7" s="1"/>
  <c r="L19" i="7"/>
  <c r="I19" i="7" s="1"/>
  <c r="DX17" i="7"/>
  <c r="CN17" i="7"/>
  <c r="BD17" i="7"/>
  <c r="AC17" i="7"/>
  <c r="Z17" i="7" s="1"/>
  <c r="A65" i="12"/>
  <c r="EI17" i="7"/>
  <c r="AE13" i="7"/>
  <c r="Z7" i="7"/>
  <c r="EI3" i="7"/>
  <c r="BE3" i="7"/>
  <c r="BB3" i="7" s="1"/>
  <c r="BA3" i="7"/>
  <c r="DF9" i="11"/>
  <c r="DC9" i="11" s="1"/>
  <c r="BD9" i="11"/>
  <c r="BV3" i="11"/>
  <c r="DV1" i="11"/>
  <c r="BB1" i="11"/>
  <c r="CS7" i="8"/>
  <c r="CT7" i="8" s="1"/>
  <c r="CX7" i="8"/>
  <c r="CU7" i="8" s="1"/>
  <c r="Y7" i="8"/>
  <c r="Z7" i="8" s="1"/>
  <c r="AD7" i="8"/>
  <c r="AA7" i="8" s="1"/>
  <c r="L1" i="9"/>
  <c r="AF1" i="9"/>
  <c r="AZ1" i="9"/>
  <c r="BT1" i="9"/>
  <c r="CV31" i="7"/>
  <c r="DX22" i="7"/>
  <c r="DT22" i="7" s="1"/>
  <c r="DU22" i="7" s="1"/>
  <c r="CN22" i="7"/>
  <c r="BD22" i="7"/>
  <c r="AZ22" i="7" s="1"/>
  <c r="BA22" i="7" s="1"/>
  <c r="T22" i="7"/>
  <c r="P22" i="7" s="1"/>
  <c r="Q22" i="7" s="1"/>
  <c r="CS19" i="7"/>
  <c r="CT19" i="7" s="1"/>
  <c r="CX19" i="7"/>
  <c r="CU19" i="7" s="1"/>
  <c r="Y19" i="7"/>
  <c r="Z19" i="7" s="1"/>
  <c r="AD19" i="7"/>
  <c r="AA19" i="7" s="1"/>
  <c r="DO17" i="7"/>
  <c r="DL17" i="7" s="1"/>
  <c r="CE17" i="7"/>
  <c r="CB17" i="7" s="1"/>
  <c r="U15" i="7"/>
  <c r="R15" i="7" s="1"/>
  <c r="E30" i="7"/>
  <c r="DO22" i="7"/>
  <c r="CE22" i="7"/>
  <c r="CA22" i="7" s="1"/>
  <c r="CB22" i="7" s="1"/>
  <c r="AU22" i="7"/>
  <c r="K22" i="7"/>
  <c r="G22" i="7" s="1"/>
  <c r="DO20" i="7"/>
  <c r="AL20" i="7"/>
  <c r="AL25" i="7" s="1"/>
  <c r="AU17" i="7"/>
  <c r="AR17" i="7" s="1"/>
  <c r="T17" i="7"/>
  <c r="DX15" i="7"/>
  <c r="DU15" i="7" s="1"/>
  <c r="BV15" i="7"/>
  <c r="BD15" i="7"/>
  <c r="EF5" i="7"/>
  <c r="E5" i="7" s="1"/>
  <c r="DF5" i="7"/>
  <c r="I1" i="7"/>
  <c r="R1" i="7"/>
  <c r="CL1" i="7"/>
  <c r="AJ1" i="7"/>
  <c r="DD1" i="7"/>
  <c r="BB1" i="7"/>
  <c r="DV1" i="7"/>
  <c r="CE5" i="7"/>
  <c r="CB5" i="7" s="1"/>
  <c r="BD5" i="7"/>
  <c r="BD13" i="7" s="1"/>
  <c r="AC5" i="7"/>
  <c r="Z5" i="7" s="1"/>
  <c r="DX14" i="6"/>
  <c r="DT14" i="6" s="1"/>
  <c r="CN14" i="6"/>
  <c r="CJ14" i="6" s="1"/>
  <c r="BD14" i="6"/>
  <c r="AZ14" i="6" s="1"/>
  <c r="T14" i="6"/>
  <c r="P14" i="6" s="1"/>
  <c r="CW10" i="7"/>
  <c r="BD10" i="7"/>
  <c r="BA10" i="7" s="1"/>
  <c r="AL10" i="7"/>
  <c r="CN8" i="7"/>
  <c r="CJ8" i="7" s="1"/>
  <c r="T8" i="7"/>
  <c r="P8" i="7" s="1"/>
  <c r="DP7" i="7"/>
  <c r="DM7" i="7" s="1"/>
  <c r="CF7" i="7"/>
  <c r="CC7" i="7" s="1"/>
  <c r="AV7" i="7"/>
  <c r="AS7" i="7" s="1"/>
  <c r="L7" i="7"/>
  <c r="I7" i="7" s="1"/>
  <c r="EI5" i="7"/>
  <c r="AU5" i="7"/>
  <c r="AR5" i="7" s="1"/>
  <c r="T5" i="7"/>
  <c r="DO14" i="6"/>
  <c r="DK14" i="6" s="1"/>
  <c r="CE14" i="6"/>
  <c r="CA14" i="6" s="1"/>
  <c r="AU14" i="6"/>
  <c r="AQ14" i="6" s="1"/>
  <c r="K14" i="6"/>
  <c r="G14" i="6" s="1"/>
  <c r="EF7" i="6"/>
  <c r="E7" i="6" s="1"/>
  <c r="E8" i="6" s="1"/>
  <c r="E17" i="6" s="1"/>
  <c r="C21" i="6" s="1"/>
  <c r="BV7" i="6"/>
  <c r="BS7" i="6" s="1"/>
  <c r="AU7" i="6"/>
  <c r="R1" i="6"/>
  <c r="EF5" i="4"/>
  <c r="E5" i="4" s="1"/>
  <c r="CE5" i="4"/>
  <c r="CN10" i="7"/>
  <c r="BV10" i="7"/>
  <c r="DF8" i="7"/>
  <c r="DB8" i="7" s="1"/>
  <c r="AL8" i="7"/>
  <c r="AH8" i="7" s="1"/>
  <c r="AI8" i="7" s="1"/>
  <c r="DX5" i="7"/>
  <c r="CW5" i="7"/>
  <c r="CT5" i="7" s="1"/>
  <c r="K5" i="7"/>
  <c r="H5" i="7" s="1"/>
  <c r="EI14" i="6"/>
  <c r="DF14" i="6"/>
  <c r="DB14" i="6" s="1"/>
  <c r="BV14" i="6"/>
  <c r="BR14" i="6" s="1"/>
  <c r="AL14" i="6"/>
  <c r="AH14" i="6" s="1"/>
  <c r="AL7" i="6"/>
  <c r="AI7" i="6" s="1"/>
  <c r="K7" i="6"/>
  <c r="EI4" i="6"/>
  <c r="CW5" i="4"/>
  <c r="AU5" i="4"/>
  <c r="BU1" i="13"/>
  <c r="A84" i="12"/>
  <c r="EI3" i="8"/>
  <c r="R1" i="8"/>
  <c r="BB1" i="8"/>
  <c r="CL1" i="8"/>
  <c r="DV1" i="8"/>
  <c r="A72" i="12"/>
  <c r="EI24" i="7"/>
  <c r="DB22" i="7"/>
  <c r="DC22" i="7" s="1"/>
  <c r="DG22" i="7"/>
  <c r="DD22" i="7" s="1"/>
  <c r="CJ22" i="7"/>
  <c r="CK22" i="7" s="1"/>
  <c r="CO22" i="7"/>
  <c r="CL22" i="7" s="1"/>
  <c r="BR22" i="7"/>
  <c r="BS22" i="7"/>
  <c r="BW22" i="7"/>
  <c r="BT22" i="7" s="1"/>
  <c r="BE22" i="7"/>
  <c r="BB22" i="7" s="1"/>
  <c r="AH22" i="7"/>
  <c r="AI22" i="7"/>
  <c r="AM22" i="7"/>
  <c r="AJ22" i="7" s="1"/>
  <c r="U22" i="7"/>
  <c r="R22" i="7" s="1"/>
  <c r="BJ20" i="7"/>
  <c r="BN20" i="7"/>
  <c r="BK20" i="7" s="1"/>
  <c r="BB18" i="7"/>
  <c r="BF25" i="7"/>
  <c r="BR8" i="7"/>
  <c r="BV13" i="7"/>
  <c r="AJ4" i="7"/>
  <c r="AN13" i="7"/>
  <c r="BO9" i="9"/>
  <c r="C26" i="9" s="1"/>
  <c r="AA9" i="9"/>
  <c r="C18" i="9" s="1"/>
  <c r="G9" i="9"/>
  <c r="C14" i="9" s="1"/>
  <c r="BM13" i="7"/>
  <c r="CE13" i="7"/>
  <c r="K13" i="7"/>
  <c r="K27" i="7" s="1"/>
  <c r="CU21" i="7"/>
  <c r="CZ31" i="7"/>
  <c r="CZ32" i="7" s="1"/>
  <c r="CT20" i="7"/>
  <c r="CX20" i="7"/>
  <c r="CU20" i="7" s="1"/>
  <c r="Z20" i="7"/>
  <c r="AD20" i="7"/>
  <c r="AA20" i="7" s="1"/>
  <c r="DM1" i="11"/>
  <c r="CU1" i="11"/>
  <c r="CC1" i="11"/>
  <c r="BK1" i="11"/>
  <c r="AS1" i="11"/>
  <c r="AA1" i="11"/>
  <c r="DD1" i="8"/>
  <c r="AJ1" i="8"/>
  <c r="EI20" i="7"/>
  <c r="CN13" i="7"/>
  <c r="S1" i="13"/>
  <c r="CH25" i="7"/>
  <c r="N25" i="7"/>
  <c r="AM15" i="7"/>
  <c r="AC13" i="7"/>
  <c r="V13" i="7"/>
  <c r="BE10" i="7"/>
  <c r="BB10" i="7" s="1"/>
  <c r="U10" i="7"/>
  <c r="R10" i="7" s="1"/>
  <c r="R30" i="7" s="1"/>
  <c r="EI8" i="7"/>
  <c r="DG3" i="7"/>
  <c r="DD3" i="7" s="1"/>
  <c r="BW3" i="7"/>
  <c r="BT3" i="7" s="1"/>
  <c r="AM3" i="7"/>
  <c r="AJ3" i="7" s="1"/>
  <c r="DM1" i="7"/>
  <c r="CU1" i="7"/>
  <c r="CC1" i="7"/>
  <c r="BK1" i="7"/>
  <c r="AS1" i="7"/>
  <c r="AA1" i="7"/>
  <c r="DY14" i="6"/>
  <c r="DV14" i="6" s="1"/>
  <c r="DU14" i="6"/>
  <c r="CO14" i="6"/>
  <c r="CL14" i="6" s="1"/>
  <c r="CK14" i="6"/>
  <c r="BW14" i="6"/>
  <c r="BT14" i="6" s="1"/>
  <c r="BS14" i="6"/>
  <c r="BE14" i="6"/>
  <c r="BB14" i="6" s="1"/>
  <c r="BA14" i="6"/>
  <c r="AI14" i="6"/>
  <c r="Q14" i="6"/>
  <c r="CX10" i="6"/>
  <c r="CU10" i="6" s="1"/>
  <c r="BN10" i="6"/>
  <c r="BK10" i="6" s="1"/>
  <c r="AD10" i="6"/>
  <c r="AA10" i="6" s="1"/>
  <c r="DM1" i="6"/>
  <c r="CU1" i="6"/>
  <c r="CC1" i="6"/>
  <c r="BK1" i="6"/>
  <c r="AS1" i="6"/>
  <c r="AA1" i="6"/>
  <c r="DV1" i="4"/>
  <c r="CL1" i="4"/>
  <c r="BB1" i="4"/>
  <c r="R1" i="4"/>
  <c r="DU9" i="11"/>
  <c r="DY9" i="11"/>
  <c r="DV9" i="11" s="1"/>
  <c r="DV12" i="11" s="1"/>
  <c r="CK9" i="11"/>
  <c r="CO9" i="11"/>
  <c r="CL9" i="11" s="1"/>
  <c r="BA9" i="11"/>
  <c r="BE9" i="11"/>
  <c r="BB9" i="11" s="1"/>
  <c r="Q9" i="11"/>
  <c r="U9" i="11"/>
  <c r="R9" i="11" s="1"/>
  <c r="DG9" i="11"/>
  <c r="DD9" i="11" s="1"/>
  <c r="BS9" i="11"/>
  <c r="BW9" i="11"/>
  <c r="BT9" i="11" s="1"/>
  <c r="AI9" i="11"/>
  <c r="AM9" i="11"/>
  <c r="AJ9" i="11" s="1"/>
  <c r="CX3" i="11"/>
  <c r="CU3" i="11" s="1"/>
  <c r="CU7" i="11" s="1"/>
  <c r="E12" i="11"/>
  <c r="E7" i="11"/>
  <c r="E14" i="11" s="1"/>
  <c r="C18" i="11" s="1"/>
  <c r="DL3" i="11"/>
  <c r="DP3" i="11"/>
  <c r="DM3" i="11" s="1"/>
  <c r="DM7" i="11" s="1"/>
  <c r="CB3" i="11"/>
  <c r="CF3" i="11"/>
  <c r="CC3" i="11" s="1"/>
  <c r="CC7" i="11" s="1"/>
  <c r="BJ3" i="11"/>
  <c r="BN3" i="11"/>
  <c r="BK3" i="11" s="1"/>
  <c r="BK7" i="11" s="1"/>
  <c r="AR3" i="11"/>
  <c r="AV3" i="11"/>
  <c r="AS3" i="11" s="1"/>
  <c r="AS7" i="11" s="1"/>
  <c r="Z3" i="11"/>
  <c r="AD3" i="11"/>
  <c r="AA3" i="11" s="1"/>
  <c r="AA7" i="11" s="1"/>
  <c r="DT7" i="8"/>
  <c r="DU7" i="8" s="1"/>
  <c r="DY7" i="8"/>
  <c r="DV7" i="8" s="1"/>
  <c r="DB7" i="8"/>
  <c r="DC7" i="8" s="1"/>
  <c r="DG7" i="8"/>
  <c r="DD7" i="8" s="1"/>
  <c r="CJ7" i="8"/>
  <c r="CK7" i="8" s="1"/>
  <c r="CO7" i="8"/>
  <c r="CL7" i="8" s="1"/>
  <c r="BR7" i="8"/>
  <c r="BS7" i="8" s="1"/>
  <c r="BW7" i="8"/>
  <c r="BT7" i="8" s="1"/>
  <c r="AZ7" i="8"/>
  <c r="BA7" i="8" s="1"/>
  <c r="BE7" i="8"/>
  <c r="BB7" i="8" s="1"/>
  <c r="AH7" i="8"/>
  <c r="AI7" i="8"/>
  <c r="AM7" i="8"/>
  <c r="AJ7" i="8" s="1"/>
  <c r="P7" i="8"/>
  <c r="Q7" i="8" s="1"/>
  <c r="U7" i="8"/>
  <c r="R7" i="8" s="1"/>
  <c r="DC3" i="8"/>
  <c r="DG3" i="8"/>
  <c r="DD3" i="8" s="1"/>
  <c r="DD9" i="8" s="1"/>
  <c r="C25" i="8" s="1"/>
  <c r="CK3" i="8"/>
  <c r="CO3" i="8"/>
  <c r="CL3" i="8" s="1"/>
  <c r="BS3" i="8"/>
  <c r="BW3" i="8"/>
  <c r="BT3" i="8" s="1"/>
  <c r="BA3" i="8"/>
  <c r="BE3" i="8"/>
  <c r="BB3" i="8" s="1"/>
  <c r="AI3" i="8"/>
  <c r="AM3" i="8"/>
  <c r="AJ3" i="8" s="1"/>
  <c r="AJ9" i="8" s="1"/>
  <c r="C17" i="8" s="1"/>
  <c r="Q3" i="8"/>
  <c r="U3" i="8"/>
  <c r="R3" i="8" s="1"/>
  <c r="R9" i="8" s="1"/>
  <c r="C15" i="8" s="1"/>
  <c r="BS3" i="11"/>
  <c r="BW3" i="11"/>
  <c r="BT3" i="11" s="1"/>
  <c r="BT7" i="11" s="1"/>
  <c r="BA3" i="11"/>
  <c r="BE3" i="11"/>
  <c r="BB3" i="11" s="1"/>
  <c r="BB7" i="11" s="1"/>
  <c r="AI3" i="11"/>
  <c r="AM3" i="11"/>
  <c r="AJ3" i="11" s="1"/>
  <c r="AJ7" i="11" s="1"/>
  <c r="Q3" i="11"/>
  <c r="U3" i="11"/>
  <c r="R3" i="11" s="1"/>
  <c r="R7" i="11" s="1"/>
  <c r="DK22" i="7"/>
  <c r="DL22" i="7" s="1"/>
  <c r="DY22" i="7" s="1"/>
  <c r="DV22" i="7" s="1"/>
  <c r="DP22" i="7"/>
  <c r="DM22" i="7" s="1"/>
  <c r="CS22" i="7"/>
  <c r="CT22" i="7" s="1"/>
  <c r="CX22" i="7"/>
  <c r="CU22" i="7" s="1"/>
  <c r="CF22" i="7"/>
  <c r="CC22" i="7" s="1"/>
  <c r="BI22" i="7"/>
  <c r="BJ22" i="7" s="1"/>
  <c r="BN22" i="7"/>
  <c r="BK22" i="7" s="1"/>
  <c r="AQ22" i="7"/>
  <c r="AR22" i="7" s="1"/>
  <c r="AV22" i="7"/>
  <c r="AS22" i="7" s="1"/>
  <c r="Y22" i="7"/>
  <c r="Z22" i="7" s="1"/>
  <c r="AD22" i="7"/>
  <c r="AA22" i="7" s="1"/>
  <c r="DM16" i="7"/>
  <c r="DR31" i="7"/>
  <c r="DD9" i="7"/>
  <c r="DH30" i="7"/>
  <c r="DH32" i="7" s="1"/>
  <c r="CL9" i="7"/>
  <c r="CP13" i="7"/>
  <c r="BT9" i="7"/>
  <c r="BX13" i="7"/>
  <c r="BB9" i="7"/>
  <c r="BB30" i="7" s="1"/>
  <c r="BF13" i="7"/>
  <c r="DK11" i="11"/>
  <c r="DL11" i="11" s="1"/>
  <c r="CS11" i="11"/>
  <c r="CT11" i="11" s="1"/>
  <c r="CA11" i="11"/>
  <c r="CB11" i="11" s="1"/>
  <c r="BI11" i="11"/>
  <c r="BJ11" i="11" s="1"/>
  <c r="AQ11" i="11"/>
  <c r="AR11" i="11" s="1"/>
  <c r="DY11" i="11"/>
  <c r="DV11" i="11" s="1"/>
  <c r="DU11" i="11"/>
  <c r="DP11" i="11"/>
  <c r="DM11" i="11" s="1"/>
  <c r="DG11" i="11"/>
  <c r="DD11" i="11" s="1"/>
  <c r="DC11" i="11"/>
  <c r="CX11" i="11"/>
  <c r="CU11" i="11" s="1"/>
  <c r="CO11" i="11"/>
  <c r="CL11" i="11" s="1"/>
  <c r="CK11" i="11"/>
  <c r="CF11" i="11"/>
  <c r="CC11" i="11" s="1"/>
  <c r="BW11" i="11"/>
  <c r="BT11" i="11" s="1"/>
  <c r="BS11" i="11"/>
  <c r="BN11" i="11"/>
  <c r="BK11" i="11" s="1"/>
  <c r="BE11" i="11"/>
  <c r="BB11" i="11" s="1"/>
  <c r="BA11" i="11"/>
  <c r="AV11" i="11"/>
  <c r="AS11" i="11" s="1"/>
  <c r="AM11" i="11"/>
  <c r="AJ11" i="11" s="1"/>
  <c r="AI11" i="11"/>
  <c r="AD11" i="11"/>
  <c r="AA11" i="11" s="1"/>
  <c r="Z11" i="11"/>
  <c r="U11" i="11"/>
  <c r="R11" i="11" s="1"/>
  <c r="Q11" i="11"/>
  <c r="L11" i="11"/>
  <c r="I11" i="11" s="1"/>
  <c r="H11" i="11"/>
  <c r="DP9" i="11"/>
  <c r="DM9" i="11" s="1"/>
  <c r="CX9" i="11"/>
  <c r="CU9" i="11" s="1"/>
  <c r="CF9" i="11"/>
  <c r="CC9" i="11" s="1"/>
  <c r="BN9" i="11"/>
  <c r="BK9" i="11" s="1"/>
  <c r="BK12" i="11" s="1"/>
  <c r="AV9" i="11"/>
  <c r="AS9" i="11" s="1"/>
  <c r="AD9" i="11"/>
  <c r="AA9" i="11" s="1"/>
  <c r="L9" i="11"/>
  <c r="I9" i="11" s="1"/>
  <c r="I12" i="11" s="1"/>
  <c r="EI6" i="11"/>
  <c r="EI5" i="11"/>
  <c r="EI4" i="11"/>
  <c r="DY3" i="11"/>
  <c r="DV3" i="11" s="1"/>
  <c r="DV7" i="11" s="1"/>
  <c r="DV14" i="11" s="1"/>
  <c r="C32" i="11" s="1"/>
  <c r="DG3" i="11"/>
  <c r="DD3" i="11" s="1"/>
  <c r="DD7" i="11" s="1"/>
  <c r="CO3" i="11"/>
  <c r="CL3" i="11" s="1"/>
  <c r="CL7" i="11" s="1"/>
  <c r="DO3" i="8"/>
  <c r="CW3" i="8"/>
  <c r="CE3" i="8"/>
  <c r="BM3" i="8"/>
  <c r="AU3" i="8"/>
  <c r="AC3" i="8"/>
  <c r="K3" i="8"/>
  <c r="CP25" i="7"/>
  <c r="V25" i="7"/>
  <c r="DO24" i="7"/>
  <c r="CW24" i="7"/>
  <c r="CE24" i="7"/>
  <c r="BM24" i="7"/>
  <c r="AU24" i="7"/>
  <c r="AC24" i="7"/>
  <c r="K24" i="7"/>
  <c r="H3" i="11"/>
  <c r="L3" i="11"/>
  <c r="I3" i="11" s="1"/>
  <c r="I7" i="11" s="1"/>
  <c r="I14" i="11" s="1"/>
  <c r="C19" i="11" s="1"/>
  <c r="DU3" i="8"/>
  <c r="DY3" i="8"/>
  <c r="DV3" i="8" s="1"/>
  <c r="DV9" i="8" s="1"/>
  <c r="C27" i="8" s="1"/>
  <c r="DY24" i="7"/>
  <c r="DV24" i="7" s="1"/>
  <c r="DT24" i="7"/>
  <c r="DU24" i="7" s="1"/>
  <c r="DG24" i="7"/>
  <c r="DD24" i="7" s="1"/>
  <c r="DB24" i="7"/>
  <c r="DC24" i="7" s="1"/>
  <c r="CO24" i="7"/>
  <c r="CL24" i="7" s="1"/>
  <c r="CJ24" i="7"/>
  <c r="CK24" i="7" s="1"/>
  <c r="BW24" i="7"/>
  <c r="BT24" i="7" s="1"/>
  <c r="BE24" i="7"/>
  <c r="BB24" i="7" s="1"/>
  <c r="AZ24" i="7"/>
  <c r="BA24" i="7" s="1"/>
  <c r="AM24" i="7"/>
  <c r="AJ24" i="7" s="1"/>
  <c r="AH24" i="7"/>
  <c r="AI24" i="7" s="1"/>
  <c r="U24" i="7"/>
  <c r="R24" i="7" s="1"/>
  <c r="P24" i="7"/>
  <c r="Q24" i="7" s="1"/>
  <c r="BK16" i="7"/>
  <c r="BP25" i="7"/>
  <c r="AA16" i="7"/>
  <c r="AF25" i="7"/>
  <c r="CC9" i="7"/>
  <c r="CG13" i="7"/>
  <c r="BK9" i="7"/>
  <c r="BO13" i="7"/>
  <c r="D9" i="9"/>
  <c r="C13" i="9" s="1"/>
  <c r="BT9" i="9"/>
  <c r="C27" i="9" s="1"/>
  <c r="BJ9" i="9"/>
  <c r="C25" i="9" s="1"/>
  <c r="BE9" i="9"/>
  <c r="C24" i="9" s="1"/>
  <c r="AZ9" i="9"/>
  <c r="C23" i="9" s="1"/>
  <c r="AP9" i="9"/>
  <c r="C21" i="9" s="1"/>
  <c r="AK9" i="9"/>
  <c r="C20" i="9" s="1"/>
  <c r="AF9" i="9"/>
  <c r="C19" i="9" s="1"/>
  <c r="V9" i="9"/>
  <c r="C17" i="9" s="1"/>
  <c r="Q9" i="9"/>
  <c r="C16" i="9" s="1"/>
  <c r="L9" i="9"/>
  <c r="C15" i="9" s="1"/>
  <c r="BD25" i="7"/>
  <c r="T25" i="7"/>
  <c r="A87" i="12"/>
  <c r="EI6" i="8"/>
  <c r="A86" i="12"/>
  <c r="EI5" i="8"/>
  <c r="A85" i="12"/>
  <c r="EI4" i="8"/>
  <c r="I1" i="8"/>
  <c r="AA1" i="8"/>
  <c r="AS1" i="8"/>
  <c r="BK1" i="8"/>
  <c r="CC1" i="8"/>
  <c r="CU1" i="8"/>
  <c r="DM1" i="8"/>
  <c r="A80" i="12"/>
  <c r="CD7" i="9"/>
  <c r="A79" i="12"/>
  <c r="CD6" i="9"/>
  <c r="A78" i="12"/>
  <c r="CD5" i="9"/>
  <c r="A77" i="12"/>
  <c r="CD4" i="9"/>
  <c r="A76" i="12"/>
  <c r="CD3" i="9"/>
  <c r="DU20" i="7"/>
  <c r="DY20" i="7"/>
  <c r="DV20" i="7" s="1"/>
  <c r="DC20" i="7"/>
  <c r="DG20" i="7"/>
  <c r="DD20" i="7" s="1"/>
  <c r="CK20" i="7"/>
  <c r="CO20" i="7"/>
  <c r="CL20" i="7" s="1"/>
  <c r="BS20" i="7"/>
  <c r="BW20" i="7"/>
  <c r="BT20" i="7" s="1"/>
  <c r="BA20" i="7"/>
  <c r="BE20" i="7"/>
  <c r="BB20" i="7" s="1"/>
  <c r="AI20" i="7"/>
  <c r="AM20" i="7"/>
  <c r="AJ20" i="7" s="1"/>
  <c r="Q20" i="7"/>
  <c r="U20" i="7"/>
  <c r="R20" i="7" s="1"/>
  <c r="A66" i="12"/>
  <c r="EI18" i="7"/>
  <c r="DL15" i="7"/>
  <c r="DY15" i="7" s="1"/>
  <c r="DV15" i="7" s="1"/>
  <c r="DP15" i="7"/>
  <c r="DO31" i="7"/>
  <c r="DF15" i="7"/>
  <c r="DE31" i="7"/>
  <c r="CT15" i="7"/>
  <c r="CX15" i="7"/>
  <c r="CW31" i="7"/>
  <c r="CN15" i="7"/>
  <c r="CM31" i="7"/>
  <c r="CB15" i="7"/>
  <c r="CF15" i="7"/>
  <c r="CE25" i="7"/>
  <c r="BJ15" i="7"/>
  <c r="BN15" i="7"/>
  <c r="BM25" i="7"/>
  <c r="AR15" i="7"/>
  <c r="AV15" i="7"/>
  <c r="Z15" i="7"/>
  <c r="AD15" i="7"/>
  <c r="H15" i="7"/>
  <c r="L15" i="7"/>
  <c r="K25" i="7"/>
  <c r="DL10" i="7"/>
  <c r="DY10" i="7" s="1"/>
  <c r="DV10" i="7" s="1"/>
  <c r="DP10" i="7"/>
  <c r="DM10" i="7" s="1"/>
  <c r="DO30" i="7"/>
  <c r="DO32" i="7" s="1"/>
  <c r="CT10" i="7"/>
  <c r="CX10" i="7"/>
  <c r="CU10" i="7" s="1"/>
  <c r="CW30" i="7"/>
  <c r="CB10" i="7"/>
  <c r="CF10" i="7"/>
  <c r="CC10" i="7" s="1"/>
  <c r="BJ10" i="7"/>
  <c r="BN10" i="7"/>
  <c r="BK10" i="7" s="1"/>
  <c r="BT10" i="7" s="1"/>
  <c r="AR10" i="7"/>
  <c r="AV10" i="7"/>
  <c r="AS10" i="7" s="1"/>
  <c r="Z10" i="7"/>
  <c r="AD10" i="7"/>
  <c r="AA10" i="7" s="1"/>
  <c r="H10" i="7"/>
  <c r="L10" i="7"/>
  <c r="I10" i="7" s="1"/>
  <c r="A57" i="12"/>
  <c r="EI9" i="7"/>
  <c r="DD6" i="7"/>
  <c r="DI30" i="7"/>
  <c r="CL6" i="7"/>
  <c r="CQ13" i="7"/>
  <c r="CQ30" i="7"/>
  <c r="CC6" i="7"/>
  <c r="CH13" i="7"/>
  <c r="BT6" i="7"/>
  <c r="BY13" i="7"/>
  <c r="DM4" i="7"/>
  <c r="DQ30" i="7"/>
  <c r="BK11" i="6"/>
  <c r="BP15" i="6"/>
  <c r="DN31" i="7"/>
  <c r="CP31" i="7"/>
  <c r="CP32" i="7" s="1"/>
  <c r="BX25" i="7"/>
  <c r="AN25" i="7"/>
  <c r="L22" i="7"/>
  <c r="I22" i="7" s="1"/>
  <c r="H22" i="7"/>
  <c r="DY19" i="7"/>
  <c r="DV19" i="7" s="1"/>
  <c r="DU19" i="7"/>
  <c r="DG19" i="7"/>
  <c r="DD19" i="7" s="1"/>
  <c r="DC19" i="7"/>
  <c r="CO19" i="7"/>
  <c r="CL19" i="7" s="1"/>
  <c r="CK19" i="7"/>
  <c r="BW19" i="7"/>
  <c r="BT19" i="7" s="1"/>
  <c r="BS19" i="7"/>
  <c r="BE19" i="7"/>
  <c r="BB19" i="7" s="1"/>
  <c r="BA19" i="7"/>
  <c r="AM19" i="7"/>
  <c r="AJ19" i="7" s="1"/>
  <c r="AI19" i="7"/>
  <c r="U19" i="7"/>
  <c r="R19" i="7" s="1"/>
  <c r="Q19" i="7"/>
  <c r="DP17" i="7"/>
  <c r="DM17" i="7" s="1"/>
  <c r="CX17" i="7"/>
  <c r="CU17" i="7" s="1"/>
  <c r="CF17" i="7"/>
  <c r="CC17" i="7" s="1"/>
  <c r="BN17" i="7"/>
  <c r="BK17" i="7" s="1"/>
  <c r="AV17" i="7"/>
  <c r="AS17" i="7" s="1"/>
  <c r="L17" i="7"/>
  <c r="I17" i="7" s="1"/>
  <c r="A69" i="12"/>
  <c r="EI21" i="7"/>
  <c r="DM18" i="7"/>
  <c r="DQ31" i="7"/>
  <c r="CU18" i="7"/>
  <c r="CY31" i="7"/>
  <c r="CC18" i="7"/>
  <c r="CG25" i="7"/>
  <c r="BK18" i="7"/>
  <c r="BO25" i="7"/>
  <c r="AS18" i="7"/>
  <c r="AW25" i="7"/>
  <c r="AA18" i="7"/>
  <c r="AE25" i="7"/>
  <c r="I18" i="7"/>
  <c r="M25" i="7"/>
  <c r="DU17" i="7"/>
  <c r="DY17" i="7"/>
  <c r="DV17" i="7" s="1"/>
  <c r="DC17" i="7"/>
  <c r="DG17" i="7"/>
  <c r="DD17" i="7" s="1"/>
  <c r="CK17" i="7"/>
  <c r="CO17" i="7"/>
  <c r="CL17" i="7" s="1"/>
  <c r="BS17" i="7"/>
  <c r="BW17" i="7"/>
  <c r="BT17" i="7" s="1"/>
  <c r="BA17" i="7"/>
  <c r="BE17" i="7"/>
  <c r="BB17" i="7" s="1"/>
  <c r="AI17" i="7"/>
  <c r="AM17" i="7"/>
  <c r="AJ17" i="7" s="1"/>
  <c r="Q17" i="7"/>
  <c r="U17" i="7"/>
  <c r="R17" i="7" s="1"/>
  <c r="CQ25" i="7"/>
  <c r="CQ31" i="7"/>
  <c r="AJ15" i="7"/>
  <c r="DU12" i="7"/>
  <c r="DY12" i="7"/>
  <c r="DV12" i="7" s="1"/>
  <c r="DL12" i="7"/>
  <c r="DP12" i="7"/>
  <c r="DM12" i="7" s="1"/>
  <c r="DC12" i="7"/>
  <c r="DG12" i="7"/>
  <c r="DD12" i="7" s="1"/>
  <c r="CT12" i="7"/>
  <c r="CX12" i="7"/>
  <c r="CU12" i="7" s="1"/>
  <c r="CK12" i="7"/>
  <c r="CO12" i="7"/>
  <c r="CL12" i="7" s="1"/>
  <c r="CB12" i="7"/>
  <c r="CF12" i="7"/>
  <c r="CC12" i="7" s="1"/>
  <c r="BS12" i="7"/>
  <c r="BW12" i="7"/>
  <c r="BT12" i="7" s="1"/>
  <c r="BJ12" i="7"/>
  <c r="BN12" i="7"/>
  <c r="BK12" i="7" s="1"/>
  <c r="BA12" i="7"/>
  <c r="BE12" i="7"/>
  <c r="BB12" i="7" s="1"/>
  <c r="AR12" i="7"/>
  <c r="AV12" i="7"/>
  <c r="AS12" i="7" s="1"/>
  <c r="AI12" i="7"/>
  <c r="AM12" i="7"/>
  <c r="AJ12" i="7" s="1"/>
  <c r="Z12" i="7"/>
  <c r="AD12" i="7"/>
  <c r="AA12" i="7" s="1"/>
  <c r="Q12" i="7"/>
  <c r="U12" i="7"/>
  <c r="R12" i="7" s="1"/>
  <c r="H12" i="7"/>
  <c r="L12" i="7"/>
  <c r="I12" i="7" s="1"/>
  <c r="DT7" i="7"/>
  <c r="DU7" i="7" s="1"/>
  <c r="DY7" i="7"/>
  <c r="DV7" i="7" s="1"/>
  <c r="DB7" i="7"/>
  <c r="DC7" i="7" s="1"/>
  <c r="DG7" i="7"/>
  <c r="DD7" i="7" s="1"/>
  <c r="CJ7" i="7"/>
  <c r="CK7" i="7" s="1"/>
  <c r="CO7" i="7"/>
  <c r="CL7" i="7" s="1"/>
  <c r="BR7" i="7"/>
  <c r="BS7" i="7" s="1"/>
  <c r="BW7" i="7"/>
  <c r="BT7" i="7" s="1"/>
  <c r="AZ7" i="7"/>
  <c r="BA7" i="7" s="1"/>
  <c r="BE7" i="7"/>
  <c r="BB7" i="7" s="1"/>
  <c r="AH7" i="7"/>
  <c r="AI7" i="7" s="1"/>
  <c r="AM7" i="7"/>
  <c r="AJ7" i="7" s="1"/>
  <c r="P7" i="7"/>
  <c r="Q7" i="7" s="1"/>
  <c r="U7" i="7"/>
  <c r="R7" i="7" s="1"/>
  <c r="CU4" i="7"/>
  <c r="CY30" i="7"/>
  <c r="BT11" i="6"/>
  <c r="BY15" i="6"/>
  <c r="DI31" i="7"/>
  <c r="DD16" i="7"/>
  <c r="CL16" i="7"/>
  <c r="BY25" i="7"/>
  <c r="BT16" i="7"/>
  <c r="BG25" i="7"/>
  <c r="BB16" i="7"/>
  <c r="AO25" i="7"/>
  <c r="AJ16" i="7"/>
  <c r="W25" i="7"/>
  <c r="R16" i="7"/>
  <c r="E25" i="7"/>
  <c r="DE30" i="7"/>
  <c r="CM30" i="7"/>
  <c r="CM32" i="7" s="1"/>
  <c r="E13" i="7"/>
  <c r="E27" i="7" s="1"/>
  <c r="C35" i="7" s="1"/>
  <c r="DU5" i="7"/>
  <c r="DY5" i="7"/>
  <c r="DV5" i="7" s="1"/>
  <c r="DC5" i="7"/>
  <c r="DG5" i="7"/>
  <c r="DD5" i="7" s="1"/>
  <c r="CK5" i="7"/>
  <c r="CO5" i="7"/>
  <c r="CL5" i="7" s="1"/>
  <c r="BS5" i="7"/>
  <c r="BW5" i="7"/>
  <c r="BT5" i="7" s="1"/>
  <c r="BA5" i="7"/>
  <c r="BE5" i="7"/>
  <c r="BB5" i="7" s="1"/>
  <c r="AI5" i="7"/>
  <c r="AM5" i="7"/>
  <c r="AJ5" i="7" s="1"/>
  <c r="Q5" i="7"/>
  <c r="U5" i="7"/>
  <c r="R5" i="7" s="1"/>
  <c r="A46" i="12"/>
  <c r="EI13" i="6"/>
  <c r="A45" i="12"/>
  <c r="EI12" i="6"/>
  <c r="A44" i="12"/>
  <c r="EI11" i="6"/>
  <c r="DL7" i="6"/>
  <c r="DP7" i="6"/>
  <c r="DM7" i="6" s="1"/>
  <c r="CT7" i="6"/>
  <c r="CX7" i="6"/>
  <c r="CU7" i="6" s="1"/>
  <c r="CB7" i="6"/>
  <c r="CF7" i="6"/>
  <c r="CC7" i="6" s="1"/>
  <c r="BJ7" i="6"/>
  <c r="BN7" i="6"/>
  <c r="BK7" i="6" s="1"/>
  <c r="AR7" i="6"/>
  <c r="AV7" i="6"/>
  <c r="AS7" i="6" s="1"/>
  <c r="Z7" i="6"/>
  <c r="AD7" i="6"/>
  <c r="AA7" i="6" s="1"/>
  <c r="H7" i="6"/>
  <c r="L7" i="6"/>
  <c r="I7" i="6" s="1"/>
  <c r="BK5" i="6"/>
  <c r="BP8" i="6"/>
  <c r="DL3" i="6"/>
  <c r="DP3" i="6"/>
  <c r="DM3" i="6" s="1"/>
  <c r="DM8" i="6" s="1"/>
  <c r="CT3" i="6"/>
  <c r="CX3" i="6"/>
  <c r="CU3" i="6" s="1"/>
  <c r="CU8" i="6" s="1"/>
  <c r="CB3" i="6"/>
  <c r="CF3" i="6"/>
  <c r="CC3" i="6" s="1"/>
  <c r="CC8" i="6" s="1"/>
  <c r="BJ3" i="6"/>
  <c r="BN3" i="6"/>
  <c r="BK3" i="6" s="1"/>
  <c r="AR3" i="6"/>
  <c r="AV3" i="6"/>
  <c r="AS3" i="6" s="1"/>
  <c r="AS8" i="6" s="1"/>
  <c r="Z3" i="6"/>
  <c r="AD3" i="6"/>
  <c r="AA3" i="6" s="1"/>
  <c r="AA8" i="6" s="1"/>
  <c r="H3" i="6"/>
  <c r="L3" i="6"/>
  <c r="I3" i="6" s="1"/>
  <c r="I8" i="6" s="1"/>
  <c r="DK7" i="4"/>
  <c r="DL7" i="4" s="1"/>
  <c r="DP7" i="4"/>
  <c r="DM7" i="4" s="1"/>
  <c r="CS7" i="4"/>
  <c r="CT7" i="4" s="1"/>
  <c r="CX7" i="4"/>
  <c r="CU7" i="4" s="1"/>
  <c r="CA7" i="4"/>
  <c r="CB7" i="4" s="1"/>
  <c r="CF7" i="4"/>
  <c r="CC7" i="4" s="1"/>
  <c r="BI7" i="4"/>
  <c r="BJ7" i="4"/>
  <c r="BN7" i="4"/>
  <c r="BK7" i="4" s="1"/>
  <c r="AQ7" i="4"/>
  <c r="AR7" i="4" s="1"/>
  <c r="AV7" i="4"/>
  <c r="AS7" i="4" s="1"/>
  <c r="Y7" i="4"/>
  <c r="Z7" i="4" s="1"/>
  <c r="AD7" i="4"/>
  <c r="AA7" i="4" s="1"/>
  <c r="G7" i="4"/>
  <c r="H7" i="4" s="1"/>
  <c r="L7" i="4"/>
  <c r="I7" i="4" s="1"/>
  <c r="DL5" i="4"/>
  <c r="DP5" i="4"/>
  <c r="DM5" i="4" s="1"/>
  <c r="DM9" i="4" s="1"/>
  <c r="C26" i="4" s="1"/>
  <c r="CB5" i="4"/>
  <c r="CF5" i="4"/>
  <c r="CC5" i="4" s="1"/>
  <c r="AR5" i="4"/>
  <c r="AV5" i="4"/>
  <c r="AS5" i="4" s="1"/>
  <c r="H5" i="4"/>
  <c r="L5" i="4"/>
  <c r="I5" i="4" s="1"/>
  <c r="DU8" i="7"/>
  <c r="DY8" i="7"/>
  <c r="DV8" i="7" s="1"/>
  <c r="DL8" i="7"/>
  <c r="DP8" i="7"/>
  <c r="DM8" i="7" s="1"/>
  <c r="DC8" i="7"/>
  <c r="DG8" i="7"/>
  <c r="DD8" i="7" s="1"/>
  <c r="CT8" i="7"/>
  <c r="CX8" i="7"/>
  <c r="CU8" i="7" s="1"/>
  <c r="CK8" i="7"/>
  <c r="CO8" i="7"/>
  <c r="CL8" i="7" s="1"/>
  <c r="CB8" i="7"/>
  <c r="CF8" i="7"/>
  <c r="CC8" i="7" s="1"/>
  <c r="BS8" i="7"/>
  <c r="BW8" i="7"/>
  <c r="BT8" i="7" s="1"/>
  <c r="BJ8" i="7"/>
  <c r="BN8" i="7"/>
  <c r="BK8" i="7" s="1"/>
  <c r="BA8" i="7"/>
  <c r="BE8" i="7"/>
  <c r="BB8" i="7" s="1"/>
  <c r="AR8" i="7"/>
  <c r="AV8" i="7"/>
  <c r="AS8" i="7" s="1"/>
  <c r="AM8" i="7"/>
  <c r="AJ8" i="7" s="1"/>
  <c r="Z8" i="7"/>
  <c r="AD8" i="7"/>
  <c r="AA8" i="7" s="1"/>
  <c r="Q8" i="7"/>
  <c r="U8" i="7"/>
  <c r="R8" i="7" s="1"/>
  <c r="H8" i="7"/>
  <c r="L8" i="7"/>
  <c r="I8" i="7" s="1"/>
  <c r="A54" i="12"/>
  <c r="EI6" i="7"/>
  <c r="DL3" i="7"/>
  <c r="DY3" i="7" s="1"/>
  <c r="DV3" i="7" s="1"/>
  <c r="DV13" i="7" s="1"/>
  <c r="DP3" i="7"/>
  <c r="CT3" i="7"/>
  <c r="CX3" i="7"/>
  <c r="CB3" i="7"/>
  <c r="CF3" i="7"/>
  <c r="BJ3" i="7"/>
  <c r="BN3" i="7"/>
  <c r="AR3" i="7"/>
  <c r="AV3" i="7"/>
  <c r="Z3" i="7"/>
  <c r="AD3" i="7"/>
  <c r="H3" i="7"/>
  <c r="L3" i="7"/>
  <c r="DU10" i="6"/>
  <c r="DY10" i="6"/>
  <c r="DV10" i="6" s="1"/>
  <c r="DV15" i="6" s="1"/>
  <c r="DC10" i="6"/>
  <c r="DG10" i="6"/>
  <c r="DD10" i="6" s="1"/>
  <c r="CK10" i="6"/>
  <c r="CO10" i="6"/>
  <c r="CL10" i="6" s="1"/>
  <c r="CL15" i="6" s="1"/>
  <c r="BS10" i="6"/>
  <c r="BW10" i="6"/>
  <c r="BT10" i="6" s="1"/>
  <c r="BA10" i="6"/>
  <c r="BE10" i="6"/>
  <c r="BB10" i="6" s="1"/>
  <c r="BB15" i="6" s="1"/>
  <c r="AI10" i="6"/>
  <c r="AM10" i="6"/>
  <c r="AJ10" i="6" s="1"/>
  <c r="Q10" i="6"/>
  <c r="U10" i="6"/>
  <c r="R10" i="6" s="1"/>
  <c r="A39" i="12"/>
  <c r="EI6" i="6"/>
  <c r="A38" i="12"/>
  <c r="EI5" i="6"/>
  <c r="DU3" i="6"/>
  <c r="DY3" i="6"/>
  <c r="DV3" i="6" s="1"/>
  <c r="DV8" i="6" s="1"/>
  <c r="DC3" i="6"/>
  <c r="DG3" i="6"/>
  <c r="DD3" i="6" s="1"/>
  <c r="CK3" i="6"/>
  <c r="CO3" i="6"/>
  <c r="CL3" i="6" s="1"/>
  <c r="BS3" i="6"/>
  <c r="BW3" i="6"/>
  <c r="BT3" i="6" s="1"/>
  <c r="BA3" i="6"/>
  <c r="BE3" i="6"/>
  <c r="BB3" i="6" s="1"/>
  <c r="AI3" i="6"/>
  <c r="AM3" i="6"/>
  <c r="AJ3" i="6" s="1"/>
  <c r="Q3" i="6"/>
  <c r="U3" i="6"/>
  <c r="R3" i="6" s="1"/>
  <c r="DG30" i="7"/>
  <c r="BP13" i="7"/>
  <c r="BG13" i="7"/>
  <c r="AX13" i="7"/>
  <c r="AO13" i="7"/>
  <c r="AF13" i="7"/>
  <c r="W13" i="7"/>
  <c r="N13" i="7"/>
  <c r="DP5" i="7"/>
  <c r="DM5" i="7" s="1"/>
  <c r="CX5" i="7"/>
  <c r="CU5" i="7" s="1"/>
  <c r="CF5" i="7"/>
  <c r="CC5" i="7" s="1"/>
  <c r="BN5" i="7"/>
  <c r="BK5" i="7" s="1"/>
  <c r="AV5" i="7"/>
  <c r="AS5" i="7" s="1"/>
  <c r="AD5" i="7"/>
  <c r="AA5" i="7" s="1"/>
  <c r="L5" i="7"/>
  <c r="I5" i="7" s="1"/>
  <c r="DP14" i="6"/>
  <c r="DM14" i="6" s="1"/>
  <c r="DM15" i="6" s="1"/>
  <c r="DL14" i="6"/>
  <c r="CX14" i="6"/>
  <c r="CU14" i="6" s="1"/>
  <c r="CU15" i="6" s="1"/>
  <c r="CT14" i="6"/>
  <c r="CF14" i="6"/>
  <c r="CC14" i="6" s="1"/>
  <c r="CC15" i="6" s="1"/>
  <c r="CB14" i="6"/>
  <c r="BN14" i="6"/>
  <c r="BK14" i="6" s="1"/>
  <c r="BK15" i="6" s="1"/>
  <c r="BJ14" i="6"/>
  <c r="AV14" i="6"/>
  <c r="AS14" i="6" s="1"/>
  <c r="AS15" i="6" s="1"/>
  <c r="AR14" i="6"/>
  <c r="AD14" i="6"/>
  <c r="AA14" i="6" s="1"/>
  <c r="AA15" i="6" s="1"/>
  <c r="Z14" i="6"/>
  <c r="L14" i="6"/>
  <c r="I14" i="6" s="1"/>
  <c r="I15" i="6" s="1"/>
  <c r="H14" i="6"/>
  <c r="BY8" i="6"/>
  <c r="DY7" i="6"/>
  <c r="DV7" i="6" s="1"/>
  <c r="DG7" i="6"/>
  <c r="DD7" i="6" s="1"/>
  <c r="CO7" i="6"/>
  <c r="CL7" i="6" s="1"/>
  <c r="BW7" i="6"/>
  <c r="BT7" i="6" s="1"/>
  <c r="BE7" i="6"/>
  <c r="BB7" i="6" s="1"/>
  <c r="AM7" i="6"/>
  <c r="AJ7" i="6" s="1"/>
  <c r="U7" i="6"/>
  <c r="R7" i="6" s="1"/>
  <c r="DT7" i="4"/>
  <c r="DU7" i="4" s="1"/>
  <c r="DY7" i="4"/>
  <c r="DV7" i="4" s="1"/>
  <c r="DB7" i="4"/>
  <c r="DC7" i="4" s="1"/>
  <c r="DG7" i="4"/>
  <c r="DD7" i="4" s="1"/>
  <c r="CJ7" i="4"/>
  <c r="CK7" i="4" s="1"/>
  <c r="CO7" i="4"/>
  <c r="CL7" i="4" s="1"/>
  <c r="BR7" i="4"/>
  <c r="BS7" i="4"/>
  <c r="BW7" i="4"/>
  <c r="BT7" i="4" s="1"/>
  <c r="AZ7" i="4"/>
  <c r="BA7" i="4" s="1"/>
  <c r="BE7" i="4"/>
  <c r="BB7" i="4" s="1"/>
  <c r="AH7" i="4"/>
  <c r="AI7" i="4" s="1"/>
  <c r="AM7" i="4"/>
  <c r="AJ7" i="4" s="1"/>
  <c r="P7" i="4"/>
  <c r="Q7" i="4" s="1"/>
  <c r="U7" i="4"/>
  <c r="R7" i="4" s="1"/>
  <c r="CT5" i="4"/>
  <c r="CX5" i="4"/>
  <c r="CU5" i="4" s="1"/>
  <c r="CU9" i="4" s="1"/>
  <c r="C24" i="4" s="1"/>
  <c r="BJ5" i="4"/>
  <c r="BN5" i="4"/>
  <c r="BK5" i="4" s="1"/>
  <c r="Z5" i="4"/>
  <c r="AD5" i="4"/>
  <c r="AA5" i="4" s="1"/>
  <c r="AA9" i="4" s="1"/>
  <c r="C16" i="4" s="1"/>
  <c r="E9" i="4"/>
  <c r="C13" i="4" s="1"/>
  <c r="CC9" i="4"/>
  <c r="C22" i="4" s="1"/>
  <c r="AS9" i="4"/>
  <c r="C18" i="4" s="1"/>
  <c r="I9" i="4"/>
  <c r="C14" i="4" s="1"/>
  <c r="R4" i="13"/>
  <c r="I4" i="13"/>
  <c r="EI6" i="4"/>
  <c r="DY5" i="4"/>
  <c r="DV5" i="4" s="1"/>
  <c r="DG5" i="4"/>
  <c r="DD5" i="4" s="1"/>
  <c r="CO5" i="4"/>
  <c r="CL5" i="4" s="1"/>
  <c r="BW5" i="4"/>
  <c r="BT5" i="4" s="1"/>
  <c r="BT9" i="4" s="1"/>
  <c r="C21" i="4" s="1"/>
  <c r="BE5" i="4"/>
  <c r="BB5" i="4" s="1"/>
  <c r="AM5" i="4"/>
  <c r="AJ5" i="4" s="1"/>
  <c r="U5" i="4"/>
  <c r="R5" i="4" s="1"/>
  <c r="DM1" i="4"/>
  <c r="CU1" i="4"/>
  <c r="CC1" i="4"/>
  <c r="BK1" i="4"/>
  <c r="AS1" i="4"/>
  <c r="AA1" i="4"/>
  <c r="DN1" i="13"/>
  <c r="CV1" i="13"/>
  <c r="CD1" i="13"/>
  <c r="BL1" i="13"/>
  <c r="AT1" i="13"/>
  <c r="AB1" i="13"/>
  <c r="DN32" i="7" l="1"/>
  <c r="DR32" i="7"/>
  <c r="CV32" i="7"/>
  <c r="CK10" i="7"/>
  <c r="CN30" i="7"/>
  <c r="AI10" i="7"/>
  <c r="AM10" i="7"/>
  <c r="AJ10" i="7" s="1"/>
  <c r="AJ13" i="7" s="1"/>
  <c r="BA15" i="7"/>
  <c r="BE15" i="7"/>
  <c r="BB15" i="7" s="1"/>
  <c r="BB25" i="7" s="1"/>
  <c r="DE32" i="7"/>
  <c r="U14" i="6"/>
  <c r="R14" i="6" s="1"/>
  <c r="AL13" i="7"/>
  <c r="BS15" i="7"/>
  <c r="BV25" i="7"/>
  <c r="AJ9" i="4"/>
  <c r="C17" i="4" s="1"/>
  <c r="DV17" i="6"/>
  <c r="C35" i="6" s="1"/>
  <c r="BT15" i="6"/>
  <c r="DD15" i="6"/>
  <c r="CY32" i="7"/>
  <c r="BT30" i="7"/>
  <c r="AU25" i="7"/>
  <c r="AA12" i="11"/>
  <c r="AA14" i="11" s="1"/>
  <c r="C21" i="11" s="1"/>
  <c r="CU12" i="11"/>
  <c r="DC14" i="6"/>
  <c r="CO10" i="7"/>
  <c r="BW15" i="7"/>
  <c r="BW25" i="7" s="1"/>
  <c r="AU13" i="7"/>
  <c r="DP20" i="7"/>
  <c r="DM20" i="7" s="1"/>
  <c r="DL20" i="7"/>
  <c r="R15" i="6"/>
  <c r="DD9" i="4"/>
  <c r="C25" i="4" s="1"/>
  <c r="BK9" i="4"/>
  <c r="C20" i="4" s="1"/>
  <c r="BB9" i="4"/>
  <c r="C19" i="4" s="1"/>
  <c r="CO13" i="7"/>
  <c r="AD17" i="7"/>
  <c r="AA17" i="7" s="1"/>
  <c r="AC25" i="7"/>
  <c r="CL9" i="8"/>
  <c r="C23" i="8" s="1"/>
  <c r="AM14" i="6"/>
  <c r="AJ14" i="6" s="1"/>
  <c r="AJ15" i="6" s="1"/>
  <c r="DG14" i="6"/>
  <c r="DD14" i="6" s="1"/>
  <c r="T13" i="7"/>
  <c r="BW10" i="7"/>
  <c r="BW13" i="7" s="1"/>
  <c r="BS10" i="7"/>
  <c r="R9" i="4"/>
  <c r="C15" i="4" s="1"/>
  <c r="CL9" i="4"/>
  <c r="C23" i="4" s="1"/>
  <c r="U13" i="7"/>
  <c r="BE13" i="7"/>
  <c r="DQ32" i="7"/>
  <c r="CQ32" i="7"/>
  <c r="BB9" i="8"/>
  <c r="C19" i="8" s="1"/>
  <c r="BT9" i="8"/>
  <c r="C21" i="8" s="1"/>
  <c r="I3" i="7"/>
  <c r="L13" i="7"/>
  <c r="AA3" i="7"/>
  <c r="AD13" i="7"/>
  <c r="AS3" i="7"/>
  <c r="AV13" i="7"/>
  <c r="BK3" i="7"/>
  <c r="BN13" i="7"/>
  <c r="CC3" i="7"/>
  <c r="CF13" i="7"/>
  <c r="CU3" i="7"/>
  <c r="CU13" i="7" s="1"/>
  <c r="CX30" i="7"/>
  <c r="DM3" i="7"/>
  <c r="DM13" i="7" s="1"/>
  <c r="DP30" i="7"/>
  <c r="AA15" i="7"/>
  <c r="BK15" i="7"/>
  <c r="CK15" i="7"/>
  <c r="CO15" i="7"/>
  <c r="CN25" i="7"/>
  <c r="CN31" i="7"/>
  <c r="CN32" i="7" s="1"/>
  <c r="CU15" i="7"/>
  <c r="CU25" i="7" s="1"/>
  <c r="CX31" i="7"/>
  <c r="L24" i="7"/>
  <c r="I24" i="7" s="1"/>
  <c r="G24" i="7"/>
  <c r="H24" i="7" s="1"/>
  <c r="AV24" i="7"/>
  <c r="AS24" i="7" s="1"/>
  <c r="AQ24" i="7"/>
  <c r="AR24" i="7" s="1"/>
  <c r="CF24" i="7"/>
  <c r="CC24" i="7" s="1"/>
  <c r="CA24" i="7"/>
  <c r="CB24" i="7" s="1"/>
  <c r="DP24" i="7"/>
  <c r="DM24" i="7" s="1"/>
  <c r="DK24" i="7"/>
  <c r="DL24" i="7" s="1"/>
  <c r="Z3" i="8"/>
  <c r="AD3" i="8"/>
  <c r="AA3" i="8" s="1"/>
  <c r="AA9" i="8" s="1"/>
  <c r="C16" i="8" s="1"/>
  <c r="BJ3" i="8"/>
  <c r="BN3" i="8"/>
  <c r="BK3" i="8" s="1"/>
  <c r="BK9" i="8" s="1"/>
  <c r="C20" i="8" s="1"/>
  <c r="CT3" i="8"/>
  <c r="CX3" i="8"/>
  <c r="CU3" i="8" s="1"/>
  <c r="CU9" i="8" s="1"/>
  <c r="C24" i="8" s="1"/>
  <c r="R8" i="6"/>
  <c r="AJ8" i="6"/>
  <c r="BB8" i="6"/>
  <c r="BB17" i="6" s="1"/>
  <c r="C27" i="6" s="1"/>
  <c r="BT8" i="6"/>
  <c r="BT17" i="6" s="1"/>
  <c r="C29" i="6" s="1"/>
  <c r="CL8" i="6"/>
  <c r="CL17" i="6" s="1"/>
  <c r="C31" i="6" s="1"/>
  <c r="DD8" i="6"/>
  <c r="I17" i="6"/>
  <c r="C22" i="6" s="1"/>
  <c r="AA17" i="6"/>
  <c r="C24" i="6" s="1"/>
  <c r="AS17" i="6"/>
  <c r="C26" i="6" s="1"/>
  <c r="BK8" i="6"/>
  <c r="BK17" i="6" s="1"/>
  <c r="C28" i="6" s="1"/>
  <c r="CC17" i="6"/>
  <c r="C30" i="6" s="1"/>
  <c r="CU17" i="6"/>
  <c r="C32" i="6" s="1"/>
  <c r="DM17" i="6"/>
  <c r="C34" i="6" s="1"/>
  <c r="R13" i="7"/>
  <c r="R27" i="7" s="1"/>
  <c r="C37" i="7" s="1"/>
  <c r="BB13" i="7"/>
  <c r="BT13" i="7"/>
  <c r="DD13" i="7"/>
  <c r="U25" i="7"/>
  <c r="AM25" i="7"/>
  <c r="BE25" i="7"/>
  <c r="DI32" i="7"/>
  <c r="CW32" i="7"/>
  <c r="DV25" i="7"/>
  <c r="AS12" i="11"/>
  <c r="AS14" i="11" s="1"/>
  <c r="C23" i="11" s="1"/>
  <c r="CC12" i="11"/>
  <c r="DM12" i="11"/>
  <c r="DM14" i="11" s="1"/>
  <c r="C31" i="11" s="1"/>
  <c r="BK14" i="11"/>
  <c r="C25" i="11" s="1"/>
  <c r="CC14" i="11"/>
  <c r="C27" i="11" s="1"/>
  <c r="CU14" i="11"/>
  <c r="C29" i="11" s="1"/>
  <c r="R25" i="7"/>
  <c r="R31" i="7"/>
  <c r="R32" i="7" s="1"/>
  <c r="AJ25" i="7"/>
  <c r="AJ31" i="7"/>
  <c r="BB31" i="7"/>
  <c r="BB32" i="7" s="1"/>
  <c r="I15" i="7"/>
  <c r="L25" i="7"/>
  <c r="AS15" i="7"/>
  <c r="AV25" i="7"/>
  <c r="CC15" i="7"/>
  <c r="CF25" i="7"/>
  <c r="DC15" i="7"/>
  <c r="DG15" i="7"/>
  <c r="DF31" i="7"/>
  <c r="DF32" i="7" s="1"/>
  <c r="DM15" i="7"/>
  <c r="DM25" i="7" s="1"/>
  <c r="DP31" i="7"/>
  <c r="AD24" i="7"/>
  <c r="AA24" i="7" s="1"/>
  <c r="Y24" i="7"/>
  <c r="Z24" i="7" s="1"/>
  <c r="BN24" i="7"/>
  <c r="BK24" i="7" s="1"/>
  <c r="BI24" i="7"/>
  <c r="BJ24" i="7" s="1"/>
  <c r="CX24" i="7"/>
  <c r="CU24" i="7" s="1"/>
  <c r="CS24" i="7"/>
  <c r="CT24" i="7" s="1"/>
  <c r="H3" i="8"/>
  <c r="L3" i="8"/>
  <c r="I3" i="8" s="1"/>
  <c r="I9" i="8" s="1"/>
  <c r="C14" i="8" s="1"/>
  <c r="AR3" i="8"/>
  <c r="AV3" i="8"/>
  <c r="AS3" i="8" s="1"/>
  <c r="AS9" i="8" s="1"/>
  <c r="C18" i="8" s="1"/>
  <c r="CB3" i="8"/>
  <c r="CF3" i="8"/>
  <c r="CC3" i="8" s="1"/>
  <c r="CC9" i="8" s="1"/>
  <c r="C22" i="8" s="1"/>
  <c r="DL3" i="8"/>
  <c r="DP3" i="8"/>
  <c r="DM3" i="8" s="1"/>
  <c r="DM9" i="8" s="1"/>
  <c r="C26" i="8" s="1"/>
  <c r="DV27" i="7"/>
  <c r="AJ12" i="11"/>
  <c r="AJ14" i="11" s="1"/>
  <c r="C22" i="11" s="1"/>
  <c r="BT12" i="11"/>
  <c r="BT14" i="11" s="1"/>
  <c r="C26" i="11" s="1"/>
  <c r="DD12" i="11"/>
  <c r="DD14" i="11" s="1"/>
  <c r="C30" i="11" s="1"/>
  <c r="R12" i="11"/>
  <c r="R14" i="11" s="1"/>
  <c r="C20" i="11" s="1"/>
  <c r="BB12" i="11"/>
  <c r="BB14" i="11" s="1"/>
  <c r="C24" i="11" s="1"/>
  <c r="CL12" i="11"/>
  <c r="CL14" i="11" s="1"/>
  <c r="C28" i="11" s="1"/>
  <c r="BB27" i="7" l="1"/>
  <c r="C41" i="7" s="1"/>
  <c r="AM13" i="7"/>
  <c r="AJ30" i="7"/>
  <c r="AJ32" i="7" s="1"/>
  <c r="DD17" i="6"/>
  <c r="C33" i="6" s="1"/>
  <c r="AJ17" i="6"/>
  <c r="C25" i="6" s="1"/>
  <c r="CL10" i="7"/>
  <c r="CO30" i="7"/>
  <c r="R17" i="6"/>
  <c r="C23" i="6" s="1"/>
  <c r="BT15" i="7"/>
  <c r="BK31" i="7"/>
  <c r="BK25" i="7"/>
  <c r="AA31" i="7"/>
  <c r="AA25" i="7"/>
  <c r="CC30" i="7"/>
  <c r="CC13" i="7"/>
  <c r="BK30" i="7"/>
  <c r="BK13" i="7"/>
  <c r="AS30" i="7"/>
  <c r="AS13" i="7"/>
  <c r="AA30" i="7"/>
  <c r="AA32" i="7" s="1"/>
  <c r="AA13" i="7"/>
  <c r="AA27" i="7" s="1"/>
  <c r="C38" i="7" s="1"/>
  <c r="I30" i="7"/>
  <c r="I13" i="7"/>
  <c r="DM27" i="7"/>
  <c r="CU27" i="7"/>
  <c r="DD15" i="7"/>
  <c r="DD25" i="7" s="1"/>
  <c r="DD27" i="7" s="1"/>
  <c r="DG31" i="7"/>
  <c r="DG32" i="7" s="1"/>
  <c r="CC31" i="7"/>
  <c r="CC25" i="7"/>
  <c r="AS31" i="7"/>
  <c r="AS25" i="7"/>
  <c r="I31" i="7"/>
  <c r="I25" i="7"/>
  <c r="CL15" i="7"/>
  <c r="CO25" i="7"/>
  <c r="CO31" i="7"/>
  <c r="AJ27" i="7"/>
  <c r="C39" i="7" s="1"/>
  <c r="BN25" i="7"/>
  <c r="AD25" i="7"/>
  <c r="DP32" i="7"/>
  <c r="CX32" i="7"/>
  <c r="CL30" i="7" l="1"/>
  <c r="CL13" i="7"/>
  <c r="BK27" i="7"/>
  <c r="C42" i="7" s="1"/>
  <c r="CO32" i="7"/>
  <c r="BK32" i="7"/>
  <c r="CL25" i="7"/>
  <c r="CL27" i="7" s="1"/>
  <c r="C45" i="7" s="1"/>
  <c r="CL31" i="7"/>
  <c r="CL32" i="7" s="1"/>
  <c r="BT25" i="7"/>
  <c r="BT27" i="7" s="1"/>
  <c r="C43" i="7" s="1"/>
  <c r="BT31" i="7"/>
  <c r="BT32" i="7" s="1"/>
  <c r="I27" i="7"/>
  <c r="C36" i="7" s="1"/>
  <c r="AS27" i="7"/>
  <c r="C40" i="7" s="1"/>
  <c r="CC27" i="7"/>
  <c r="C44" i="7" s="1"/>
  <c r="I32" i="7"/>
  <c r="AS32" i="7"/>
  <c r="CC32" i="7"/>
</calcChain>
</file>

<file path=xl/sharedStrings.xml><?xml version="1.0" encoding="utf-8"?>
<sst xmlns="http://schemas.openxmlformats.org/spreadsheetml/2006/main" count="941" uniqueCount="134">
  <si>
    <t>A</t>
  </si>
  <si>
    <t>Z</t>
  </si>
  <si>
    <t>X</t>
  </si>
  <si>
    <t>sec</t>
  </si>
  <si>
    <t>lopen</t>
  </si>
  <si>
    <t>springen</t>
  </si>
  <si>
    <t>werpen</t>
  </si>
  <si>
    <t>pnt</t>
  </si>
  <si>
    <t>factor</t>
  </si>
  <si>
    <t>IAAF</t>
  </si>
  <si>
    <t>lop</t>
  </si>
  <si>
    <t>spr</t>
  </si>
  <si>
    <t>werp</t>
  </si>
  <si>
    <t>&lt;35</t>
  </si>
  <si>
    <t>high</t>
  </si>
  <si>
    <t>shot</t>
  </si>
  <si>
    <t>100 m</t>
  </si>
  <si>
    <t>200 m</t>
  </si>
  <si>
    <t>400 m</t>
  </si>
  <si>
    <t>800 m</t>
  </si>
  <si>
    <t>1500 m</t>
  </si>
  <si>
    <t>3000 m</t>
  </si>
  <si>
    <t>5000 m</t>
  </si>
  <si>
    <t>short hurdles</t>
  </si>
  <si>
    <t>200 m hurdles</t>
  </si>
  <si>
    <t>400 m hurdles</t>
  </si>
  <si>
    <t>3000 m steeple chase</t>
  </si>
  <si>
    <t>high jump</t>
  </si>
  <si>
    <t>pole vault</t>
  </si>
  <si>
    <t>long jump</t>
  </si>
  <si>
    <t>triple jump</t>
  </si>
  <si>
    <t>shot put</t>
  </si>
  <si>
    <t>translate into:</t>
  </si>
  <si>
    <t>full name:</t>
  </si>
  <si>
    <t>discus</t>
  </si>
  <si>
    <t>hammer</t>
  </si>
  <si>
    <t>javelin</t>
  </si>
  <si>
    <t>10000 m</t>
  </si>
  <si>
    <t>200 hrd</t>
  </si>
  <si>
    <t>3000 sc</t>
  </si>
  <si>
    <t>pole</t>
  </si>
  <si>
    <t>long</t>
  </si>
  <si>
    <t>triple</t>
  </si>
  <si>
    <t>discus throw</t>
  </si>
  <si>
    <t>hammer throw</t>
  </si>
  <si>
    <t>javelin throw</t>
  </si>
  <si>
    <t>weight throw</t>
  </si>
  <si>
    <t>weight</t>
  </si>
  <si>
    <t>final result</t>
  </si>
  <si>
    <t>day 1</t>
  </si>
  <si>
    <t>day 2</t>
  </si>
  <si>
    <t>TOTAL</t>
  </si>
  <si>
    <t>points</t>
  </si>
  <si>
    <t>sh hrd</t>
  </si>
  <si>
    <t>heptathlon (7-thlon)</t>
  </si>
  <si>
    <t>heptathlon day 1</t>
  </si>
  <si>
    <t>heptathlon day 2</t>
  </si>
  <si>
    <t>decathlon (10-thlon)</t>
  </si>
  <si>
    <t>decathlon day 1</t>
  </si>
  <si>
    <t>decathlon day 2</t>
  </si>
  <si>
    <t>summary</t>
  </si>
  <si>
    <t>hepta:</t>
  </si>
  <si>
    <t>hep 1:</t>
  </si>
  <si>
    <t>hep 2:</t>
  </si>
  <si>
    <t>deca:</t>
  </si>
  <si>
    <t>deca 2:</t>
  </si>
  <si>
    <t>deca 1:</t>
  </si>
  <si>
    <t>60 m</t>
  </si>
  <si>
    <t>1000 m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</si>
  <si>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</si>
  <si>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</si>
  <si>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</si>
  <si>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</si>
  <si>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</si>
  <si>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</si>
  <si>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</si>
  <si>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</si>
  <si>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</si>
  <si>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</si>
  <si>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</si>
  <si>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</si>
  <si>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M95</t>
  </si>
  <si>
    <t>M100</t>
  </si>
  <si>
    <t>M60m</t>
  </si>
  <si>
    <t>M100m</t>
  </si>
  <si>
    <t>M200m</t>
  </si>
  <si>
    <t>M400m</t>
  </si>
  <si>
    <t>M800m</t>
  </si>
  <si>
    <t>M1500m</t>
  </si>
  <si>
    <t>M3km</t>
  </si>
  <si>
    <t>M5km</t>
  </si>
  <si>
    <t>M10km</t>
  </si>
  <si>
    <t>M60MHur</t>
  </si>
  <si>
    <t>MShortHur</t>
  </si>
  <si>
    <t>MLongHur</t>
  </si>
  <si>
    <t>MHighJump</t>
  </si>
  <si>
    <t>MPoleVault</t>
  </si>
  <si>
    <t>MLongJump</t>
  </si>
  <si>
    <t>MTripleJump</t>
  </si>
  <si>
    <t>MHammer</t>
  </si>
  <si>
    <t>MShotput</t>
  </si>
  <si>
    <t>MDiscus</t>
  </si>
  <si>
    <t>MJavelin</t>
  </si>
  <si>
    <t>MWeight</t>
  </si>
  <si>
    <t>OC</t>
  </si>
  <si>
    <t xml:space="preserve"> </t>
  </si>
  <si>
    <t>5 outdoor</t>
  </si>
  <si>
    <t>10 outdoor</t>
  </si>
  <si>
    <t>20 outdoor</t>
  </si>
  <si>
    <t>5 throw</t>
  </si>
  <si>
    <t>5 indoor</t>
  </si>
  <si>
    <t>7 indoor</t>
  </si>
  <si>
    <t>M1000m</t>
  </si>
  <si>
    <t>60 m hurdles</t>
  </si>
  <si>
    <t>60 hrd</t>
  </si>
  <si>
    <t>long hrd</t>
  </si>
  <si>
    <t>110 m hurdles</t>
  </si>
  <si>
    <t>0.991 m</t>
  </si>
  <si>
    <t>1.067 m</t>
  </si>
  <si>
    <t>7.260 kg</t>
  </si>
  <si>
    <t>6.000 kg</t>
  </si>
  <si>
    <t>5.000 kg</t>
  </si>
  <si>
    <t>4.000 kg</t>
  </si>
  <si>
    <t>2.000 kg</t>
  </si>
  <si>
    <t>1.500 kg</t>
  </si>
  <si>
    <t>800g</t>
  </si>
  <si>
    <t>600g</t>
  </si>
  <si>
    <t>500 g</t>
  </si>
  <si>
    <t>15.880 kg</t>
  </si>
  <si>
    <t>11.340 kg</t>
  </si>
  <si>
    <t>9.080 kg</t>
  </si>
  <si>
    <t xml:space="preserve">  </t>
  </si>
  <si>
    <t>M3Steeple.</t>
  </si>
  <si>
    <t>non-standard IAUM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</si>
</sst>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.00"/>
    <numFmt numFmtId="165" formatCode="0.0000"/>
    <numFmt numFmtId="166" formatCode="0.0"/>
    <numFmt numFmtId="167" formatCode="0.00000"/>
  </numFmts>
  <fonts count="10">
    <font>
      <sz val="9"/>
      <name val="Geneva"/>
    </font>
    <font>
      <sz val="9"/>
      <name val="Geneva"/>
    </font>
    <font>
      <sz val="9"/>
      <color indexed="61"/>
      <name val="Geneva"/>
    </font>
    <font>
      <sz val="9"/>
      <color indexed="48"/>
      <name val="Geneva"/>
    </font>
    <font>
      <sz val="9"/>
      <color indexed="18"/>
      <name val="Geneva"/>
    </font>
    <font>
      <sz val="9"/>
      <color indexed="52"/>
      <name val="Geneva"/>
    </font>
    <font>
      <sz val="9"/>
      <color indexed="40"/>
      <name val="Geneva"/>
    </font>
    <font>
      <sz val="9"/>
      <color indexed="49"/>
      <name val="Geneva"/>
    </font>
    <font>
      <sz val="8"/>
      <name val="Geneva"/>
    </font>
    <font>
      <sz val="9"/>
      <color indexed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1" fontId="4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7" fillId="0" borderId="0" xfId="0" applyNumberFormat="1" applyFont="1"/>
    <xf numFmtId="0" fontId="0" fillId="0" borderId="0" xfId="0" applyBorder="1"/>
    <xf numFmtId="0" fontId="5" fillId="0" borderId="0" xfId="0" applyFont="1" applyBorder="1"/>
    <xf numFmtId="2" fontId="1" fillId="0" borderId="0" xfId="0" applyNumberFormat="1" applyFont="1"/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6" fontId="0" fillId="0" borderId="0" xfId="0" applyNumberFormat="1"/>
    <xf numFmtId="167" fontId="0" fillId="0" borderId="0" xfId="0" applyNumberFormat="1"/>
    <xf numFmtId="165" fontId="9" fillId="0" borderId="0" xfId="0" applyNumberFormat="1" applyFont="1"/>
    <xf numFmtId="165" fontId="1" fillId="0" borderId="0" xfId="0" applyNumberFormat="1" applyFont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9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5" xfId="0" applyBorder="1" applyAlignment="1">
      <alignment horizontal="left"/>
    </xf>
    <xf numFmtId="2" fontId="0" fillId="0" borderId="15" xfId="0" applyNumberFormat="1" applyBorder="1"/>
    <xf numFmtId="1" fontId="4" fillId="0" borderId="15" xfId="0" applyNumberFormat="1" applyFont="1" applyBorder="1"/>
    <xf numFmtId="1" fontId="0" fillId="0" borderId="15" xfId="0" applyNumberFormat="1" applyBorder="1" applyAlignment="1">
      <alignment horizontal="center"/>
    </xf>
    <xf numFmtId="1" fontId="0" fillId="0" borderId="15" xfId="0" applyNumberFormat="1" applyBorder="1"/>
    <xf numFmtId="165" fontId="0" fillId="0" borderId="15" xfId="0" applyNumberFormat="1" applyBorder="1"/>
    <xf numFmtId="165" fontId="0" fillId="3" borderId="15" xfId="0" applyNumberFormat="1" applyFill="1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2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1" fontId="4" fillId="0" borderId="0" xfId="0" applyNumberFormat="1" applyFont="1" applyBorder="1"/>
    <xf numFmtId="165" fontId="0" fillId="3" borderId="0" xfId="0" applyNumberFormat="1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Fill="1" applyBorder="1"/>
    <xf numFmtId="1" fontId="4" fillId="0" borderId="0" xfId="0" applyNumberFormat="1" applyFont="1" applyFill="1" applyBorder="1"/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95250</xdr:rowOff>
    </xdr:from>
    <xdr:to>
      <xdr:col>5</xdr:col>
      <xdr:colOff>628650</xdr:colOff>
      <xdr:row>22</xdr:row>
      <xdr:rowOff>114300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09875" y="409575"/>
          <a:ext cx="2066925" cy="3067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Translate the text in the yellow boxes into your own language. They will appear in all other worksheets!</a:t>
          </a: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Copy-left Weia Reinboud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updates at www.at-A-lanta.nl/weia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838200</xdr:colOff>
      <xdr:row>1</xdr:row>
      <xdr:rowOff>66675</xdr:rowOff>
    </xdr:from>
    <xdr:to>
      <xdr:col>19</xdr:col>
      <xdr:colOff>200025</xdr:colOff>
      <xdr:row>18</xdr:row>
      <xdr:rowOff>47625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562975" y="228600"/>
          <a:ext cx="2847975" cy="2571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When gradings are changed, alter them in the yellow box. All other worksheets will be automatically OK!</a:t>
          </a: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For some disciplines of the 20-athlon different gradings are in use. Alter them in the small yellow boxes</a:t>
          </a: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nl-BE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Copy-left Weia Reinboud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updates at http://home.xmsnet.nl/weiatletiek/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5" sqref="E35"/>
    </sheetView>
  </sheetViews>
  <sheetFormatPr defaultColWidth="11.42578125" defaultRowHeight="12"/>
  <cols>
    <col min="1" max="1" width="17.42578125" bestFit="1" customWidth="1"/>
    <col min="2" max="2" width="12" bestFit="1" customWidth="1"/>
  </cols>
  <sheetData>
    <row r="1" spans="1:2">
      <c r="A1" t="s">
        <v>33</v>
      </c>
      <c r="B1" t="s">
        <v>32</v>
      </c>
    </row>
    <row r="2" spans="1:2" ht="12.75" thickBot="1"/>
    <row r="3" spans="1:2">
      <c r="A3" t="s">
        <v>67</v>
      </c>
      <c r="B3" s="69" t="s">
        <v>67</v>
      </c>
    </row>
    <row r="4" spans="1:2">
      <c r="A4" t="s">
        <v>16</v>
      </c>
      <c r="B4" s="70" t="s">
        <v>16</v>
      </c>
    </row>
    <row r="5" spans="1:2">
      <c r="A5" t="s">
        <v>17</v>
      </c>
      <c r="B5" s="70" t="s">
        <v>17</v>
      </c>
    </row>
    <row r="6" spans="1:2">
      <c r="A6" t="s">
        <v>18</v>
      </c>
      <c r="B6" s="70" t="s">
        <v>18</v>
      </c>
    </row>
    <row r="7" spans="1:2">
      <c r="A7" t="s">
        <v>19</v>
      </c>
      <c r="B7" s="70" t="s">
        <v>19</v>
      </c>
    </row>
    <row r="8" spans="1:2">
      <c r="A8" t="s">
        <v>68</v>
      </c>
      <c r="B8" s="70" t="s">
        <v>68</v>
      </c>
    </row>
    <row r="9" spans="1:2">
      <c r="A9" t="s">
        <v>20</v>
      </c>
      <c r="B9" s="70" t="s">
        <v>20</v>
      </c>
    </row>
    <row r="10" spans="1:2">
      <c r="A10" t="s">
        <v>21</v>
      </c>
      <c r="B10" s="70" t="s">
        <v>21</v>
      </c>
    </row>
    <row r="11" spans="1:2">
      <c r="A11" t="s">
        <v>22</v>
      </c>
      <c r="B11" s="70" t="s">
        <v>22</v>
      </c>
    </row>
    <row r="12" spans="1:2">
      <c r="A12" t="s">
        <v>37</v>
      </c>
      <c r="B12" s="70" t="s">
        <v>37</v>
      </c>
    </row>
    <row r="13" spans="1:2">
      <c r="A13" t="s">
        <v>113</v>
      </c>
      <c r="B13" s="70" t="s">
        <v>114</v>
      </c>
    </row>
    <row r="14" spans="1:2">
      <c r="A14" t="s">
        <v>23</v>
      </c>
      <c r="B14" s="70" t="s">
        <v>53</v>
      </c>
    </row>
    <row r="15" spans="1:2">
      <c r="A15" t="s">
        <v>24</v>
      </c>
      <c r="B15" s="70" t="s">
        <v>38</v>
      </c>
    </row>
    <row r="16" spans="1:2">
      <c r="A16" t="s">
        <v>25</v>
      </c>
      <c r="B16" s="70" t="s">
        <v>115</v>
      </c>
    </row>
    <row r="17" spans="1:2">
      <c r="A17" t="s">
        <v>26</v>
      </c>
      <c r="B17" s="70" t="s">
        <v>39</v>
      </c>
    </row>
    <row r="18" spans="1:2">
      <c r="A18" t="s">
        <v>27</v>
      </c>
      <c r="B18" s="70" t="s">
        <v>14</v>
      </c>
    </row>
    <row r="19" spans="1:2">
      <c r="A19" t="s">
        <v>28</v>
      </c>
      <c r="B19" s="70" t="s">
        <v>40</v>
      </c>
    </row>
    <row r="20" spans="1:2">
      <c r="A20" t="s">
        <v>29</v>
      </c>
      <c r="B20" s="70" t="s">
        <v>41</v>
      </c>
    </row>
    <row r="21" spans="1:2">
      <c r="A21" t="s">
        <v>30</v>
      </c>
      <c r="B21" s="70" t="s">
        <v>42</v>
      </c>
    </row>
    <row r="22" spans="1:2">
      <c r="A22" t="s">
        <v>31</v>
      </c>
      <c r="B22" s="70" t="s">
        <v>15</v>
      </c>
    </row>
    <row r="23" spans="1:2">
      <c r="A23" t="s">
        <v>43</v>
      </c>
      <c r="B23" s="70" t="s">
        <v>34</v>
      </c>
    </row>
    <row r="24" spans="1:2">
      <c r="A24" t="s">
        <v>44</v>
      </c>
      <c r="B24" s="70" t="s">
        <v>35</v>
      </c>
    </row>
    <row r="25" spans="1:2">
      <c r="A25" t="s">
        <v>45</v>
      </c>
      <c r="B25" s="70" t="s">
        <v>36</v>
      </c>
    </row>
    <row r="26" spans="1:2" ht="12.75" thickBot="1">
      <c r="A26" t="s">
        <v>46</v>
      </c>
      <c r="B26" s="71" t="s">
        <v>47</v>
      </c>
    </row>
    <row r="27" spans="1:2" ht="12.75" thickBot="1"/>
    <row r="28" spans="1:2">
      <c r="A28" t="s">
        <v>48</v>
      </c>
      <c r="B28" s="69" t="s">
        <v>51</v>
      </c>
    </row>
    <row r="29" spans="1:2">
      <c r="A29" t="s">
        <v>60</v>
      </c>
      <c r="B29" s="70" t="s">
        <v>60</v>
      </c>
    </row>
    <row r="30" spans="1:2">
      <c r="A30" t="s">
        <v>49</v>
      </c>
      <c r="B30" s="70" t="s">
        <v>49</v>
      </c>
    </row>
    <row r="31" spans="1:2">
      <c r="A31" t="s">
        <v>50</v>
      </c>
      <c r="B31" s="70" t="s">
        <v>50</v>
      </c>
    </row>
    <row r="32" spans="1:2" ht="12.75" thickBot="1">
      <c r="A32" t="s">
        <v>52</v>
      </c>
      <c r="B32" s="71" t="s">
        <v>7</v>
      </c>
    </row>
    <row r="33" spans="1:5" ht="12.75" thickBot="1">
      <c r="E33" t="s">
        <v>105</v>
      </c>
    </row>
    <row r="34" spans="1:5">
      <c r="A34" t="s">
        <v>54</v>
      </c>
      <c r="B34" s="69" t="s">
        <v>61</v>
      </c>
      <c r="E34" t="s">
        <v>105</v>
      </c>
    </row>
    <row r="35" spans="1:5">
      <c r="A35" t="s">
        <v>55</v>
      </c>
      <c r="B35" s="70" t="s">
        <v>62</v>
      </c>
      <c r="E35" t="s">
        <v>105</v>
      </c>
    </row>
    <row r="36" spans="1:5">
      <c r="A36" t="s">
        <v>56</v>
      </c>
      <c r="B36" s="70" t="s">
        <v>63</v>
      </c>
    </row>
    <row r="37" spans="1:5">
      <c r="A37" t="s">
        <v>57</v>
      </c>
      <c r="B37" s="70" t="s">
        <v>64</v>
      </c>
    </row>
    <row r="38" spans="1:5">
      <c r="A38" t="s">
        <v>58</v>
      </c>
      <c r="B38" s="70" t="s">
        <v>66</v>
      </c>
    </row>
    <row r="39" spans="1:5" ht="12.75" thickBot="1">
      <c r="A39" t="s">
        <v>59</v>
      </c>
      <c r="B39" s="71" t="s">
        <v>65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"/>
  <sheetViews>
    <sheetView tabSelected="1" topLeftCell="B1" zoomScale="150" workbookViewId="0">
      <pane ySplit="1" topLeftCell="A59" activePane="bottomLeft" state="frozen"/>
      <selection pane="bottomLeft" activeCell="J76" sqref="J76"/>
    </sheetView>
  </sheetViews>
  <sheetFormatPr defaultColWidth="8.85546875" defaultRowHeight="12"/>
  <cols>
    <col min="1" max="1" width="11" style="34" bestFit="1" customWidth="1"/>
    <col min="2" max="2" width="7.85546875" style="56" bestFit="1" customWidth="1"/>
    <col min="3" max="3" width="6.85546875" style="48" customWidth="1"/>
    <col min="4" max="15" width="6.85546875" style="48" bestFit="1" customWidth="1"/>
    <col min="16" max="16" width="7.85546875" style="48" bestFit="1" customWidth="1"/>
    <col min="17" max="17" width="30.42578125" style="48" bestFit="1" customWidth="1"/>
    <col min="18" max="18" width="12" style="48" customWidth="1"/>
    <col min="19" max="19" width="9.85546875" style="48" customWidth="1"/>
    <col min="20" max="20" width="9.140625" style="48" customWidth="1"/>
    <col min="21" max="21" width="8.42578125" style="48" customWidth="1"/>
    <col min="22" max="22" width="8.28515625" style="48" customWidth="1"/>
    <col min="23" max="23" width="8.85546875" style="48" customWidth="1"/>
    <col min="24" max="24" width="6.42578125" style="48" customWidth="1"/>
    <col min="25" max="28" width="6.85546875" style="48" customWidth="1"/>
    <col min="29" max="29" width="7.85546875" style="48" customWidth="1"/>
    <col min="30" max="31" width="6.42578125" style="48" customWidth="1"/>
    <col min="32" max="32" width="7.42578125" style="48" customWidth="1"/>
    <col min="33" max="33" width="8.7109375" style="48" customWidth="1"/>
    <col min="34" max="34" width="9.85546875" style="48" customWidth="1"/>
    <col min="35" max="35" width="9.7109375" style="48" customWidth="1"/>
    <col min="36" max="36" width="8.42578125" style="48" customWidth="1"/>
    <col min="37" max="37" width="10.7109375" style="48" customWidth="1"/>
    <col min="38" max="38" width="10" style="48" customWidth="1"/>
    <col min="39" max="39" width="10.85546875" style="48" customWidth="1"/>
    <col min="40" max="40" width="11.28515625" style="48" customWidth="1"/>
    <col min="41" max="41" width="9.140625" style="48" customWidth="1"/>
    <col min="42" max="42" width="8.42578125" style="48" customWidth="1"/>
    <col min="43" max="43" width="1.7109375" style="48" bestFit="1" customWidth="1"/>
    <col min="44" max="44" width="7.7109375" style="48" customWidth="1"/>
    <col min="45" max="45" width="8.140625" style="48" customWidth="1"/>
    <col min="46" max="16384" width="8.85546875" style="48"/>
  </cols>
  <sheetData>
    <row r="1" spans="1:19" ht="12.75" thickBot="1">
      <c r="A1" s="52"/>
      <c r="B1" s="54" t="s">
        <v>104</v>
      </c>
      <c r="C1" s="51">
        <v>35</v>
      </c>
      <c r="D1" s="51">
        <v>40</v>
      </c>
      <c r="E1" s="51">
        <v>45</v>
      </c>
      <c r="F1" s="51">
        <v>50</v>
      </c>
      <c r="G1" s="51">
        <v>55</v>
      </c>
      <c r="H1" s="51">
        <v>60</v>
      </c>
      <c r="I1" s="51">
        <v>65</v>
      </c>
      <c r="J1" s="51">
        <v>70</v>
      </c>
      <c r="K1" s="51">
        <v>75</v>
      </c>
      <c r="L1" s="51">
        <v>80</v>
      </c>
      <c r="M1" s="51">
        <v>85</v>
      </c>
      <c r="N1" s="51">
        <v>90</v>
      </c>
      <c r="O1" s="51">
        <v>95</v>
      </c>
      <c r="P1" s="51">
        <v>100</v>
      </c>
    </row>
    <row r="2" spans="1:19">
      <c r="A2" s="53" t="s">
        <v>83</v>
      </c>
      <c r="B2" s="55">
        <v>6.39</v>
      </c>
      <c r="C2" s="57">
        <v>0.9859</v>
      </c>
      <c r="D2" s="58">
        <v>0.95679999999999998</v>
      </c>
      <c r="E2" s="58">
        <v>0.92769999999999997</v>
      </c>
      <c r="F2" s="58">
        <v>0.89859999999999995</v>
      </c>
      <c r="G2" s="58">
        <v>0.86950000000000005</v>
      </c>
      <c r="H2" s="58">
        <v>0.84040000000000004</v>
      </c>
      <c r="I2" s="58">
        <v>0.81010000000000004</v>
      </c>
      <c r="J2" s="58">
        <v>0.7772</v>
      </c>
      <c r="K2" s="58">
        <v>0.7399</v>
      </c>
      <c r="L2" s="58">
        <v>0.69569999999999999</v>
      </c>
      <c r="M2" s="58">
        <v>0.64129999999999998</v>
      </c>
      <c r="N2" s="58">
        <v>0.57250000000000001</v>
      </c>
      <c r="O2" s="58">
        <v>0.48399999999999999</v>
      </c>
      <c r="P2" s="59">
        <v>0.27829999999999999</v>
      </c>
      <c r="Q2" s="6"/>
      <c r="R2" s="6"/>
      <c r="S2" s="6"/>
    </row>
    <row r="3" spans="1:19">
      <c r="A3" s="53" t="s">
        <v>84</v>
      </c>
      <c r="B3" s="55">
        <v>9.7899999999999991</v>
      </c>
      <c r="C3" s="60">
        <v>0.9869</v>
      </c>
      <c r="D3" s="61">
        <v>0.95779999999999998</v>
      </c>
      <c r="E3" s="61">
        <v>0.92869999999999997</v>
      </c>
      <c r="F3" s="61">
        <v>0.89959999999999996</v>
      </c>
      <c r="G3" s="61">
        <v>0.87050000000000005</v>
      </c>
      <c r="H3" s="61">
        <v>0.84140000000000004</v>
      </c>
      <c r="I3" s="61">
        <v>0.81110000000000004</v>
      </c>
      <c r="J3" s="61">
        <v>0.7782</v>
      </c>
      <c r="K3" s="61">
        <v>0.7409</v>
      </c>
      <c r="L3" s="61">
        <v>0.69669999999999999</v>
      </c>
      <c r="M3" s="61">
        <v>0.64229999999999998</v>
      </c>
      <c r="N3" s="61">
        <v>0.57350000000000001</v>
      </c>
      <c r="O3" s="61">
        <v>0.48499999999999999</v>
      </c>
      <c r="P3" s="62">
        <v>0.27350000000000002</v>
      </c>
      <c r="Q3" s="6"/>
      <c r="R3" s="6"/>
      <c r="S3" s="6"/>
    </row>
    <row r="4" spans="1:19">
      <c r="A4" s="53" t="s">
        <v>85</v>
      </c>
      <c r="B4" s="55">
        <v>19.32</v>
      </c>
      <c r="C4" s="60">
        <v>0.98370000000000002</v>
      </c>
      <c r="D4" s="61">
        <v>0.9536</v>
      </c>
      <c r="E4" s="61">
        <v>0.92349999999999999</v>
      </c>
      <c r="F4" s="61">
        <v>0.89339999999999997</v>
      </c>
      <c r="G4" s="61">
        <v>0.86329999999999996</v>
      </c>
      <c r="H4" s="61">
        <v>0.83320000000000005</v>
      </c>
      <c r="I4" s="61">
        <v>0.80069999999999997</v>
      </c>
      <c r="J4" s="61">
        <v>0.76419999999999999</v>
      </c>
      <c r="K4" s="61">
        <v>0.72150000000000003</v>
      </c>
      <c r="L4" s="61">
        <v>0.66969999999999996</v>
      </c>
      <c r="M4" s="61">
        <v>0.60509999999999997</v>
      </c>
      <c r="N4" s="61">
        <v>0.52310000000000001</v>
      </c>
      <c r="O4" s="61">
        <v>0.41810000000000003</v>
      </c>
      <c r="P4" s="62">
        <v>0.26679999999999998</v>
      </c>
      <c r="Q4" s="6"/>
      <c r="R4" s="6"/>
      <c r="S4" s="6"/>
    </row>
    <row r="5" spans="1:19">
      <c r="A5" s="53" t="s">
        <v>86</v>
      </c>
      <c r="B5" s="55">
        <v>43.18</v>
      </c>
      <c r="C5" s="60">
        <v>0.96540000000000004</v>
      </c>
      <c r="D5" s="61">
        <v>0.93540000000000001</v>
      </c>
      <c r="E5" s="61">
        <v>0.90539999999999998</v>
      </c>
      <c r="F5" s="61">
        <v>0.87539999999999996</v>
      </c>
      <c r="G5" s="61">
        <v>0.84540000000000004</v>
      </c>
      <c r="H5" s="61">
        <v>0.81540000000000001</v>
      </c>
      <c r="I5" s="61">
        <v>0.78359999999999996</v>
      </c>
      <c r="J5" s="61">
        <v>0.746</v>
      </c>
      <c r="K5" s="61">
        <v>0.69840000000000002</v>
      </c>
      <c r="L5" s="61">
        <v>0.63629999999999998</v>
      </c>
      <c r="M5" s="61">
        <v>0.55479999999999996</v>
      </c>
      <c r="N5" s="61">
        <v>0.44850000000000001</v>
      </c>
      <c r="O5" s="61">
        <v>0.31140000000000001</v>
      </c>
      <c r="P5" s="62">
        <v>0.24690000000000001</v>
      </c>
      <c r="Q5" s="6"/>
      <c r="R5" s="6"/>
      <c r="S5" s="6"/>
    </row>
    <row r="6" spans="1:19">
      <c r="A6" s="53" t="s">
        <v>87</v>
      </c>
      <c r="B6" s="55">
        <v>101.11</v>
      </c>
      <c r="C6" s="60">
        <v>0.9718</v>
      </c>
      <c r="D6" s="61">
        <v>0.93889999999999996</v>
      </c>
      <c r="E6" s="61">
        <v>0.90559999999999996</v>
      </c>
      <c r="F6" s="61">
        <v>0.87160000000000004</v>
      </c>
      <c r="G6" s="61">
        <v>0.83650000000000002</v>
      </c>
      <c r="H6" s="61">
        <v>0.79979999999999996</v>
      </c>
      <c r="I6" s="61">
        <v>0.76090000000000002</v>
      </c>
      <c r="J6" s="61">
        <v>0.71909999999999996</v>
      </c>
      <c r="K6" s="61">
        <v>0.67359999999999998</v>
      </c>
      <c r="L6" s="61">
        <v>0.62329999999999997</v>
      </c>
      <c r="M6" s="61"/>
      <c r="N6" s="61"/>
      <c r="O6" s="61"/>
      <c r="P6" s="62"/>
      <c r="Q6" s="6"/>
      <c r="R6" s="6"/>
      <c r="S6" s="6"/>
    </row>
    <row r="7" spans="1:19">
      <c r="A7" s="53" t="s">
        <v>112</v>
      </c>
      <c r="B7" s="55">
        <v>130.5</v>
      </c>
      <c r="C7" s="60">
        <v>0.99280000000000002</v>
      </c>
      <c r="D7" s="61">
        <v>0.95369999999999999</v>
      </c>
      <c r="E7" s="61">
        <v>0.91459999999999997</v>
      </c>
      <c r="F7" s="61">
        <v>0.87549999999999994</v>
      </c>
      <c r="G7" s="61">
        <v>0.83640000000000003</v>
      </c>
      <c r="H7" s="61">
        <v>0.79679999999999995</v>
      </c>
      <c r="I7" s="61">
        <v>0.75609999999999999</v>
      </c>
      <c r="J7" s="61">
        <v>0.71109999999999995</v>
      </c>
      <c r="K7" s="61">
        <v>0.65880000000000005</v>
      </c>
      <c r="L7" s="61">
        <v>0.59519999999999995</v>
      </c>
      <c r="M7" s="61">
        <v>0.51529999999999998</v>
      </c>
      <c r="N7" s="61">
        <v>0.41270000000000001</v>
      </c>
      <c r="O7" s="61">
        <v>0.27910000000000001</v>
      </c>
      <c r="P7" s="62"/>
      <c r="Q7" s="6"/>
      <c r="R7" s="6"/>
      <c r="S7" s="6"/>
    </row>
    <row r="8" spans="1:19">
      <c r="A8" s="53" t="s">
        <v>88</v>
      </c>
      <c r="B8" s="55">
        <v>206</v>
      </c>
      <c r="C8" s="60">
        <v>0.99129999999999996</v>
      </c>
      <c r="D8" s="61">
        <v>0.95189999999999997</v>
      </c>
      <c r="E8" s="61">
        <v>0.91249999999999998</v>
      </c>
      <c r="F8" s="61">
        <v>0.87309999999999999</v>
      </c>
      <c r="G8" s="61">
        <v>0.8337</v>
      </c>
      <c r="H8" s="61">
        <v>0.79390000000000005</v>
      </c>
      <c r="I8" s="61">
        <v>0.75290000000000001</v>
      </c>
      <c r="J8" s="61">
        <v>0.70789999999999997</v>
      </c>
      <c r="K8" s="61">
        <v>0.65559999999999996</v>
      </c>
      <c r="L8" s="61">
        <v>0.59199999999999997</v>
      </c>
      <c r="M8" s="61">
        <v>0.5121</v>
      </c>
      <c r="N8" s="61">
        <v>0.40949999999999998</v>
      </c>
      <c r="O8" s="61">
        <v>0.27950000000000003</v>
      </c>
      <c r="P8" s="62">
        <v>0.1908</v>
      </c>
      <c r="Q8" s="6"/>
      <c r="R8" s="6"/>
      <c r="S8" s="6"/>
    </row>
    <row r="9" spans="1:19">
      <c r="A9" s="53" t="s">
        <v>89</v>
      </c>
      <c r="B9" s="55">
        <v>440</v>
      </c>
      <c r="C9" s="60">
        <v>0.99119999999999997</v>
      </c>
      <c r="D9" s="61">
        <v>0.95740000000000003</v>
      </c>
      <c r="E9" s="61">
        <v>0.92320000000000002</v>
      </c>
      <c r="F9" s="61">
        <v>0.88829999999999998</v>
      </c>
      <c r="G9" s="61">
        <v>0.85229999999999995</v>
      </c>
      <c r="H9" s="61">
        <v>0.81469999999999998</v>
      </c>
      <c r="I9" s="61">
        <v>0.77490000000000003</v>
      </c>
      <c r="J9" s="61">
        <v>0.73219999999999996</v>
      </c>
      <c r="K9" s="61">
        <v>0.68579999999999997</v>
      </c>
      <c r="L9" s="61">
        <v>0.63460000000000005</v>
      </c>
      <c r="M9" s="61"/>
      <c r="N9" s="61"/>
      <c r="O9" s="61"/>
      <c r="P9" s="62"/>
      <c r="Q9" s="6"/>
      <c r="R9" s="6"/>
      <c r="S9" s="6"/>
    </row>
    <row r="10" spans="1:19">
      <c r="A10" s="53" t="s">
        <v>90</v>
      </c>
      <c r="B10" s="55">
        <v>757</v>
      </c>
      <c r="C10" s="60">
        <v>0.99629999999999996</v>
      </c>
      <c r="D10" s="61">
        <v>0.96240000000000003</v>
      </c>
      <c r="E10" s="61">
        <v>0.92810000000000004</v>
      </c>
      <c r="F10" s="61">
        <v>0.8931</v>
      </c>
      <c r="G10" s="61">
        <v>0.85699999999999998</v>
      </c>
      <c r="H10" s="61">
        <v>0.81930000000000003</v>
      </c>
      <c r="I10" s="61">
        <v>0.77939999999999998</v>
      </c>
      <c r="J10" s="61">
        <v>0.73660000000000003</v>
      </c>
      <c r="K10" s="61">
        <v>0.69010000000000005</v>
      </c>
      <c r="L10" s="61">
        <v>0.63880000000000003</v>
      </c>
      <c r="M10" s="61"/>
      <c r="N10" s="61"/>
      <c r="O10" s="61"/>
      <c r="P10" s="62"/>
      <c r="Q10" s="6"/>
      <c r="R10" s="6"/>
      <c r="S10" s="6"/>
    </row>
    <row r="11" spans="1:19">
      <c r="A11" s="53" t="s">
        <v>91</v>
      </c>
      <c r="B11" s="55">
        <v>1580</v>
      </c>
      <c r="C11" s="60">
        <v>1</v>
      </c>
      <c r="D11" s="61">
        <v>0.96789999999999998</v>
      </c>
      <c r="E11" s="61">
        <v>0.93330000000000002</v>
      </c>
      <c r="F11" s="61">
        <v>0.89800000000000002</v>
      </c>
      <c r="G11" s="61">
        <v>0.86160000000000003</v>
      </c>
      <c r="H11" s="61">
        <v>0.8236</v>
      </c>
      <c r="I11" s="61">
        <v>0.78339999999999999</v>
      </c>
      <c r="J11" s="61">
        <v>0.74029999999999996</v>
      </c>
      <c r="K11" s="61">
        <v>0.69350000000000001</v>
      </c>
      <c r="L11" s="61">
        <v>0.64190000000000003</v>
      </c>
      <c r="M11" s="61"/>
      <c r="N11" s="61"/>
      <c r="O11" s="61"/>
      <c r="P11" s="62"/>
      <c r="Q11" s="6"/>
      <c r="R11" s="6"/>
      <c r="S11" s="6"/>
    </row>
    <row r="12" spans="1:19">
      <c r="A12" s="53" t="s">
        <v>92</v>
      </c>
      <c r="B12" s="55">
        <v>7.3</v>
      </c>
      <c r="C12" s="60">
        <v>0.98380000000000001</v>
      </c>
      <c r="D12" s="61">
        <v>0.9466</v>
      </c>
      <c r="E12" s="61">
        <v>0.90939999999999999</v>
      </c>
      <c r="F12" s="61">
        <v>0.89219999999999999</v>
      </c>
      <c r="G12" s="61">
        <v>0.85499999999999998</v>
      </c>
      <c r="H12" s="61">
        <v>0.83120000000000005</v>
      </c>
      <c r="I12" s="61">
        <v>0.79400000000000004</v>
      </c>
      <c r="J12" s="61">
        <v>0.77139999999999997</v>
      </c>
      <c r="K12" s="61">
        <v>0.73280000000000001</v>
      </c>
      <c r="L12" s="61">
        <v>0.68259999999999998</v>
      </c>
      <c r="M12" s="61">
        <v>0.61780000000000002</v>
      </c>
      <c r="N12" s="61">
        <v>0.50009999999999999</v>
      </c>
      <c r="O12" s="61">
        <v>0.41189999999999999</v>
      </c>
      <c r="P12" s="62">
        <v>0.31369999999999998</v>
      </c>
      <c r="Q12" s="6"/>
      <c r="R12" s="6"/>
      <c r="S12" s="6"/>
    </row>
    <row r="13" spans="1:19">
      <c r="A13" s="53" t="s">
        <v>93</v>
      </c>
      <c r="B13" s="55">
        <v>12.91</v>
      </c>
      <c r="C13" s="60">
        <v>0.99009999999999998</v>
      </c>
      <c r="D13" s="61">
        <v>0.9526</v>
      </c>
      <c r="E13" s="61">
        <v>0.91510000000000002</v>
      </c>
      <c r="F13" s="61">
        <v>0.96040000000000003</v>
      </c>
      <c r="G13" s="61">
        <v>0.92290000000000005</v>
      </c>
      <c r="H13" s="61">
        <v>0.9012</v>
      </c>
      <c r="I13" s="61">
        <v>0.86370000000000002</v>
      </c>
      <c r="J13" s="61">
        <v>1.022</v>
      </c>
      <c r="K13" s="61">
        <v>0.98450000000000004</v>
      </c>
      <c r="L13" s="61">
        <v>0.89119999999999999</v>
      </c>
      <c r="M13" s="61">
        <v>0.83440000000000003</v>
      </c>
      <c r="N13" s="61">
        <v>0.74960000000000004</v>
      </c>
      <c r="O13" s="61">
        <v>0.6129</v>
      </c>
      <c r="P13" s="62">
        <v>0.29809999999999998</v>
      </c>
      <c r="Q13" s="6"/>
      <c r="R13" s="6"/>
      <c r="S13" s="6"/>
    </row>
    <row r="14" spans="1:19">
      <c r="A14" s="53" t="s">
        <v>94</v>
      </c>
      <c r="B14" s="55">
        <v>46.78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"/>
      <c r="R14" s="6"/>
      <c r="S14" s="6"/>
    </row>
    <row r="15" spans="1:19">
      <c r="A15" s="53" t="s">
        <v>132</v>
      </c>
      <c r="B15" s="55">
        <v>473.63</v>
      </c>
      <c r="C15" s="60">
        <v>0.97170000000000001</v>
      </c>
      <c r="D15" s="61">
        <v>0.92910000000000004</v>
      </c>
      <c r="E15" s="61">
        <v>0.8861</v>
      </c>
      <c r="F15" s="61">
        <v>0.84240000000000004</v>
      </c>
      <c r="G15" s="61">
        <v>0.79759999999999998</v>
      </c>
      <c r="H15" s="61">
        <v>0.76639999999999997</v>
      </c>
      <c r="I15" s="61">
        <v>0.71679999999999999</v>
      </c>
      <c r="J15" s="61">
        <v>0.66420000000000001</v>
      </c>
      <c r="K15" s="61">
        <v>0.6079</v>
      </c>
      <c r="L15" s="61">
        <v>0.54659999999999997</v>
      </c>
      <c r="M15" s="61"/>
      <c r="N15" s="61"/>
      <c r="O15" s="61"/>
      <c r="P15" s="62"/>
      <c r="Q15" s="6"/>
      <c r="R15" s="6"/>
      <c r="S15" s="6"/>
    </row>
    <row r="16" spans="1:19">
      <c r="A16" s="53" t="s">
        <v>95</v>
      </c>
      <c r="B16" s="55">
        <v>2.4500000000000002</v>
      </c>
      <c r="C16" s="60">
        <v>1.026</v>
      </c>
      <c r="D16" s="61">
        <v>1.0486</v>
      </c>
      <c r="E16" s="61">
        <v>1.1022000000000001</v>
      </c>
      <c r="F16" s="61">
        <v>1.1617</v>
      </c>
      <c r="G16" s="61">
        <v>1.228</v>
      </c>
      <c r="H16" s="61">
        <v>1.3025</v>
      </c>
      <c r="I16" s="61">
        <v>1.3869</v>
      </c>
      <c r="J16" s="61">
        <v>1.4832000000000001</v>
      </c>
      <c r="K16" s="61">
        <v>1.5943000000000001</v>
      </c>
      <c r="L16" s="61">
        <v>1.7241</v>
      </c>
      <c r="M16" s="61">
        <v>1.8778999999999999</v>
      </c>
      <c r="N16" s="61">
        <v>2.0634999999999999</v>
      </c>
      <c r="O16" s="61">
        <v>2.2925</v>
      </c>
      <c r="P16" s="62">
        <v>3.5</v>
      </c>
      <c r="Q16" s="6"/>
      <c r="R16" s="6"/>
      <c r="S16" s="6"/>
    </row>
    <row r="17" spans="1:43">
      <c r="A17" s="53" t="s">
        <v>96</v>
      </c>
      <c r="B17" s="55">
        <v>6.14</v>
      </c>
      <c r="C17" s="60">
        <v>1.0167999999999999</v>
      </c>
      <c r="D17" s="61">
        <v>1.0772999999999999</v>
      </c>
      <c r="E17" s="61">
        <v>1.1480999999999999</v>
      </c>
      <c r="F17" s="61">
        <v>1.2272000000000001</v>
      </c>
      <c r="G17" s="61">
        <v>1.3182</v>
      </c>
      <c r="H17" s="61">
        <v>1.4236</v>
      </c>
      <c r="I17" s="61">
        <v>1.5475000000000001</v>
      </c>
      <c r="J17" s="61">
        <v>1.6949000000000001</v>
      </c>
      <c r="K17" s="61">
        <v>1.8733</v>
      </c>
      <c r="L17" s="61">
        <v>2.0937999999999999</v>
      </c>
      <c r="M17" s="61">
        <v>2.3730000000000002</v>
      </c>
      <c r="N17" s="61">
        <v>2.7382</v>
      </c>
      <c r="O17" s="61">
        <v>3.2362000000000002</v>
      </c>
      <c r="P17" s="62">
        <v>4.8547000000000002</v>
      </c>
      <c r="Q17" s="6"/>
      <c r="R17" s="6"/>
      <c r="S17" s="6"/>
    </row>
    <row r="18" spans="1:43">
      <c r="A18" s="53" t="s">
        <v>97</v>
      </c>
      <c r="B18" s="55">
        <v>8.9499999999999993</v>
      </c>
      <c r="C18" s="60">
        <v>1.0317000000000001</v>
      </c>
      <c r="D18" s="61">
        <v>1.0899000000000001</v>
      </c>
      <c r="E18" s="61">
        <v>1.1551</v>
      </c>
      <c r="F18" s="61">
        <v>1.2285999999999999</v>
      </c>
      <c r="G18" s="61">
        <v>1.3121</v>
      </c>
      <c r="H18" s="61">
        <v>1.4077999999999999</v>
      </c>
      <c r="I18" s="61">
        <v>1.5185999999999999</v>
      </c>
      <c r="J18" s="61">
        <v>1.6482000000000001</v>
      </c>
      <c r="K18" s="61">
        <v>1.8021</v>
      </c>
      <c r="L18" s="61">
        <v>1.9876</v>
      </c>
      <c r="M18" s="61">
        <v>2.2158000000000002</v>
      </c>
      <c r="N18" s="61">
        <v>2.5030999999999999</v>
      </c>
      <c r="O18" s="61">
        <v>2.8759999999999999</v>
      </c>
      <c r="P18" s="62"/>
      <c r="Q18" s="6"/>
      <c r="R18" s="6"/>
      <c r="S18" s="6"/>
    </row>
    <row r="19" spans="1:43">
      <c r="A19" s="53" t="s">
        <v>98</v>
      </c>
      <c r="B19" s="55">
        <v>18.29</v>
      </c>
      <c r="C19" s="60">
        <v>1.0028999999999999</v>
      </c>
      <c r="D19" s="61">
        <v>1.0781000000000001</v>
      </c>
      <c r="E19" s="61">
        <v>1.1588000000000001</v>
      </c>
      <c r="F19" s="61">
        <v>1.2457</v>
      </c>
      <c r="G19" s="61">
        <v>1.339</v>
      </c>
      <c r="H19" s="61">
        <v>1.4393</v>
      </c>
      <c r="I19" s="61">
        <v>1.5470999999999999</v>
      </c>
      <c r="J19" s="61">
        <v>1.6631</v>
      </c>
      <c r="K19" s="61">
        <v>1.7877000000000001</v>
      </c>
      <c r="L19" s="61">
        <v>1.9216</v>
      </c>
      <c r="M19" s="61"/>
      <c r="N19" s="61"/>
      <c r="O19" s="61"/>
      <c r="P19" s="62"/>
      <c r="Q19" s="6"/>
      <c r="R19" s="6"/>
      <c r="S19" s="6"/>
    </row>
    <row r="20" spans="1:43">
      <c r="A20" s="53" t="s">
        <v>99</v>
      </c>
      <c r="B20" s="55">
        <v>86.74</v>
      </c>
      <c r="C20" s="60">
        <v>1.03</v>
      </c>
      <c r="D20" s="61">
        <v>1.1252</v>
      </c>
      <c r="E20" s="61">
        <v>1.2397</v>
      </c>
      <c r="F20" s="61">
        <v>1.1863999999999999</v>
      </c>
      <c r="G20" s="61">
        <v>1.3145</v>
      </c>
      <c r="H20" s="61">
        <v>1.3082</v>
      </c>
      <c r="I20" s="61">
        <v>1.4656</v>
      </c>
      <c r="J20" s="61">
        <v>1.4523999999999999</v>
      </c>
      <c r="K20" s="61">
        <v>1.649</v>
      </c>
      <c r="L20" s="61">
        <v>1.8653999999999999</v>
      </c>
      <c r="M20" s="61">
        <v>2.2212000000000001</v>
      </c>
      <c r="N20" s="61">
        <v>2.7616000000000001</v>
      </c>
      <c r="O20" s="61">
        <v>3.6894999999999998</v>
      </c>
      <c r="P20" s="62">
        <v>5.6368999999999998</v>
      </c>
      <c r="Q20" s="6"/>
      <c r="R20" s="6"/>
      <c r="S20" s="6"/>
    </row>
    <row r="21" spans="1:43">
      <c r="A21" s="53" t="s">
        <v>100</v>
      </c>
      <c r="B21" s="55">
        <v>23.12</v>
      </c>
      <c r="C21" s="60">
        <v>1.0371999999999999</v>
      </c>
      <c r="D21" s="61">
        <v>1.1136999999999999</v>
      </c>
      <c r="E21" s="61">
        <v>1.2022999999999999</v>
      </c>
      <c r="F21" s="61">
        <v>1.1720999999999999</v>
      </c>
      <c r="G21" s="61">
        <v>1.2706</v>
      </c>
      <c r="H21" s="61">
        <v>1.2482</v>
      </c>
      <c r="I21" s="61">
        <v>1.3607</v>
      </c>
      <c r="J21" s="61">
        <v>1.2806</v>
      </c>
      <c r="K21" s="61">
        <v>1.3993</v>
      </c>
      <c r="L21" s="61">
        <v>1.5053000000000001</v>
      </c>
      <c r="M21" s="61">
        <v>1.6866000000000001</v>
      </c>
      <c r="N21" s="61">
        <v>1.9535</v>
      </c>
      <c r="O21" s="61">
        <v>2.4043999999999999</v>
      </c>
      <c r="P21" s="62">
        <v>3.3512</v>
      </c>
      <c r="Q21" s="6"/>
      <c r="R21" s="6"/>
      <c r="S21" s="6"/>
    </row>
    <row r="22" spans="1:43">
      <c r="A22" s="53" t="s">
        <v>101</v>
      </c>
      <c r="B22" s="55">
        <v>74.08</v>
      </c>
      <c r="C22" s="60">
        <v>1.0143</v>
      </c>
      <c r="D22" s="61">
        <v>1.1013999999999999</v>
      </c>
      <c r="E22" s="61">
        <v>1.2049000000000001</v>
      </c>
      <c r="F22" s="61">
        <v>1.0218</v>
      </c>
      <c r="G22" s="61">
        <v>1.1103000000000001</v>
      </c>
      <c r="H22" s="61">
        <v>1.0628</v>
      </c>
      <c r="I22" s="61">
        <v>1.1637</v>
      </c>
      <c r="J22" s="61">
        <v>1.2781</v>
      </c>
      <c r="K22" s="61">
        <v>1.4332</v>
      </c>
      <c r="L22" s="61">
        <v>1.6440999999999999</v>
      </c>
      <c r="M22" s="61">
        <v>1.9508000000000001</v>
      </c>
      <c r="N22" s="61">
        <v>2.4401999999999999</v>
      </c>
      <c r="O22" s="61">
        <v>3.3477999999999999</v>
      </c>
      <c r="P22" s="62">
        <v>5.6116000000000001</v>
      </c>
      <c r="Q22" s="6"/>
      <c r="R22" s="6"/>
      <c r="S22" s="6"/>
    </row>
    <row r="23" spans="1:43">
      <c r="A23" s="53" t="s">
        <v>102</v>
      </c>
      <c r="B23" s="55">
        <v>98.48</v>
      </c>
      <c r="C23" s="60">
        <v>1.0125999999999999</v>
      </c>
      <c r="D23" s="61">
        <v>1.0862000000000001</v>
      </c>
      <c r="E23" s="61">
        <v>1.1716</v>
      </c>
      <c r="F23" s="61">
        <v>1.2278</v>
      </c>
      <c r="G23" s="61">
        <v>1.3380000000000001</v>
      </c>
      <c r="H23" s="61">
        <v>1.4139999999999999</v>
      </c>
      <c r="I23" s="61">
        <v>1.5620000000000001</v>
      </c>
      <c r="J23" s="61">
        <v>1.6800999999999999</v>
      </c>
      <c r="K23" s="61">
        <v>1.8932</v>
      </c>
      <c r="L23" s="61">
        <v>2.0952000000000002</v>
      </c>
      <c r="M23" s="61">
        <v>2.4378000000000002</v>
      </c>
      <c r="N23" s="61">
        <v>2.9137</v>
      </c>
      <c r="O23" s="61">
        <v>3.6206</v>
      </c>
      <c r="P23" s="62"/>
      <c r="Q23" s="6"/>
      <c r="R23" s="6"/>
      <c r="S23" s="6"/>
    </row>
    <row r="24" spans="1:43" ht="12.75" thickBot="1">
      <c r="A24" s="53" t="s">
        <v>103</v>
      </c>
      <c r="B24" s="55">
        <v>25.86</v>
      </c>
      <c r="C24" s="63">
        <v>1.0203</v>
      </c>
      <c r="D24" s="64">
        <v>1.0898000000000001</v>
      </c>
      <c r="E24" s="64">
        <v>1.1697</v>
      </c>
      <c r="F24" s="64">
        <v>1.0488</v>
      </c>
      <c r="G24" s="64">
        <v>1.1225000000000001</v>
      </c>
      <c r="H24" s="64">
        <v>1.0424</v>
      </c>
      <c r="I24" s="64">
        <v>1.1153</v>
      </c>
      <c r="J24" s="64">
        <v>1.1408</v>
      </c>
      <c r="K24" s="64">
        <v>1.2285999999999999</v>
      </c>
      <c r="L24" s="64">
        <v>1.3043</v>
      </c>
      <c r="M24" s="64">
        <v>1.4452</v>
      </c>
      <c r="N24" s="64">
        <v>1.6714</v>
      </c>
      <c r="O24" s="64">
        <v>2.1057000000000001</v>
      </c>
      <c r="P24" s="65">
        <v>3.2456</v>
      </c>
      <c r="Q24" s="6"/>
      <c r="R24" s="6"/>
      <c r="S24" s="6"/>
      <c r="AQ24" s="48" t="s">
        <v>105</v>
      </c>
    </row>
    <row r="25" spans="1:43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43">
      <c r="C26" s="6"/>
      <c r="D26" s="6"/>
      <c r="E26" s="6"/>
      <c r="F26" s="6" t="s">
        <v>105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43">
      <c r="A27" s="34" t="s">
        <v>106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43">
      <c r="A28" s="34" t="str">
        <f>'5 outdoor'!A3</f>
        <v>long</v>
      </c>
      <c r="C28" s="6">
        <f>C18</f>
        <v>1.0317000000000001</v>
      </c>
      <c r="D28" s="6">
        <f t="shared" ref="D28:P28" si="0">D18</f>
        <v>1.0899000000000001</v>
      </c>
      <c r="E28" s="6">
        <f t="shared" si="0"/>
        <v>1.1551</v>
      </c>
      <c r="F28" s="6">
        <f t="shared" si="0"/>
        <v>1.2285999999999999</v>
      </c>
      <c r="G28" s="6">
        <f t="shared" si="0"/>
        <v>1.3121</v>
      </c>
      <c r="H28" s="6">
        <f t="shared" si="0"/>
        <v>1.4077999999999999</v>
      </c>
      <c r="I28" s="6">
        <f t="shared" si="0"/>
        <v>1.5185999999999999</v>
      </c>
      <c r="J28" s="6">
        <f t="shared" si="0"/>
        <v>1.6482000000000001</v>
      </c>
      <c r="K28" s="6">
        <f t="shared" si="0"/>
        <v>1.8021</v>
      </c>
      <c r="L28" s="6">
        <f t="shared" si="0"/>
        <v>1.9876</v>
      </c>
      <c r="M28" s="6">
        <f t="shared" si="0"/>
        <v>2.2158000000000002</v>
      </c>
      <c r="N28" s="6">
        <f t="shared" si="0"/>
        <v>2.5030999999999999</v>
      </c>
      <c r="O28" s="6">
        <f t="shared" si="0"/>
        <v>2.8759999999999999</v>
      </c>
      <c r="P28" s="6">
        <f t="shared" si="0"/>
        <v>0</v>
      </c>
      <c r="Q28" s="6"/>
      <c r="R28" s="6"/>
      <c r="S28" s="6"/>
    </row>
    <row r="29" spans="1:43">
      <c r="A29" s="34" t="str">
        <f>'5 outdoor'!A4</f>
        <v>javelin</v>
      </c>
      <c r="C29" s="6">
        <f>C23</f>
        <v>1.0125999999999999</v>
      </c>
      <c r="D29" s="6">
        <f t="shared" ref="D29:P29" si="1">D23</f>
        <v>1.0862000000000001</v>
      </c>
      <c r="E29" s="6">
        <f t="shared" si="1"/>
        <v>1.1716</v>
      </c>
      <c r="F29" s="6">
        <f t="shared" si="1"/>
        <v>1.2278</v>
      </c>
      <c r="G29" s="6">
        <f t="shared" si="1"/>
        <v>1.3380000000000001</v>
      </c>
      <c r="H29" s="6">
        <f t="shared" si="1"/>
        <v>1.4139999999999999</v>
      </c>
      <c r="I29" s="6">
        <f t="shared" si="1"/>
        <v>1.5620000000000001</v>
      </c>
      <c r="J29" s="6">
        <f t="shared" si="1"/>
        <v>1.6800999999999999</v>
      </c>
      <c r="K29" s="6">
        <f t="shared" si="1"/>
        <v>1.8932</v>
      </c>
      <c r="L29" s="6">
        <f t="shared" si="1"/>
        <v>2.0952000000000002</v>
      </c>
      <c r="M29" s="6">
        <f t="shared" si="1"/>
        <v>2.4378000000000002</v>
      </c>
      <c r="N29" s="6">
        <f t="shared" si="1"/>
        <v>2.9137</v>
      </c>
      <c r="O29" s="6">
        <f t="shared" si="1"/>
        <v>3.6206</v>
      </c>
      <c r="P29" s="6">
        <f t="shared" si="1"/>
        <v>0</v>
      </c>
      <c r="Q29" s="6"/>
      <c r="R29" s="6"/>
      <c r="S29" s="6"/>
    </row>
    <row r="30" spans="1:43">
      <c r="A30" s="34" t="str">
        <f>'5 outdoor'!A5</f>
        <v>200 m</v>
      </c>
      <c r="C30" s="6">
        <f>C4</f>
        <v>0.98370000000000002</v>
      </c>
      <c r="D30" s="6">
        <f t="shared" ref="D30:P30" si="2">D4</f>
        <v>0.9536</v>
      </c>
      <c r="E30" s="6">
        <f t="shared" si="2"/>
        <v>0.92349999999999999</v>
      </c>
      <c r="F30" s="6">
        <f t="shared" si="2"/>
        <v>0.89339999999999997</v>
      </c>
      <c r="G30" s="6">
        <f t="shared" si="2"/>
        <v>0.86329999999999996</v>
      </c>
      <c r="H30" s="6">
        <f t="shared" si="2"/>
        <v>0.83320000000000005</v>
      </c>
      <c r="I30" s="6">
        <f t="shared" si="2"/>
        <v>0.80069999999999997</v>
      </c>
      <c r="J30" s="6">
        <f t="shared" si="2"/>
        <v>0.76419999999999999</v>
      </c>
      <c r="K30" s="6">
        <f t="shared" si="2"/>
        <v>0.72150000000000003</v>
      </c>
      <c r="L30" s="6">
        <f t="shared" si="2"/>
        <v>0.66969999999999996</v>
      </c>
      <c r="M30" s="6">
        <f t="shared" si="2"/>
        <v>0.60509999999999997</v>
      </c>
      <c r="N30" s="6">
        <f t="shared" si="2"/>
        <v>0.52310000000000001</v>
      </c>
      <c r="O30" s="6">
        <f t="shared" si="2"/>
        <v>0.41810000000000003</v>
      </c>
      <c r="P30" s="6">
        <f t="shared" si="2"/>
        <v>0.26679999999999998</v>
      </c>
      <c r="Q30" s="6"/>
      <c r="R30" s="6"/>
      <c r="S30" s="6"/>
    </row>
    <row r="31" spans="1:43">
      <c r="A31" s="34" t="str">
        <f>'5 outdoor'!A6</f>
        <v>discus</v>
      </c>
      <c r="C31" s="6">
        <f>C22</f>
        <v>1.0143</v>
      </c>
      <c r="D31" s="6">
        <f t="shared" ref="D31:P31" si="3">D22</f>
        <v>1.1013999999999999</v>
      </c>
      <c r="E31" s="6">
        <f t="shared" si="3"/>
        <v>1.2049000000000001</v>
      </c>
      <c r="F31" s="6">
        <f t="shared" si="3"/>
        <v>1.0218</v>
      </c>
      <c r="G31" s="6">
        <f t="shared" si="3"/>
        <v>1.1103000000000001</v>
      </c>
      <c r="H31" s="6">
        <f t="shared" si="3"/>
        <v>1.0628</v>
      </c>
      <c r="I31" s="6">
        <f t="shared" si="3"/>
        <v>1.1637</v>
      </c>
      <c r="J31" s="6">
        <f t="shared" si="3"/>
        <v>1.2781</v>
      </c>
      <c r="K31" s="6">
        <f t="shared" si="3"/>
        <v>1.4332</v>
      </c>
      <c r="L31" s="6">
        <f t="shared" si="3"/>
        <v>1.6440999999999999</v>
      </c>
      <c r="M31" s="6">
        <f t="shared" si="3"/>
        <v>1.9508000000000001</v>
      </c>
      <c r="N31" s="6">
        <f t="shared" si="3"/>
        <v>2.4401999999999999</v>
      </c>
      <c r="O31" s="6">
        <f t="shared" si="3"/>
        <v>3.3477999999999999</v>
      </c>
      <c r="P31" s="6">
        <f t="shared" si="3"/>
        <v>5.6116000000000001</v>
      </c>
      <c r="Q31" s="6"/>
      <c r="R31" s="6"/>
      <c r="S31" s="6"/>
    </row>
    <row r="32" spans="1:43">
      <c r="A32" s="34" t="str">
        <f>'5 outdoor'!A7</f>
        <v>1500 m</v>
      </c>
      <c r="C32" s="6">
        <f>C8</f>
        <v>0.99129999999999996</v>
      </c>
      <c r="D32" s="6">
        <f t="shared" ref="D32:P32" si="4">D8</f>
        <v>0.95189999999999997</v>
      </c>
      <c r="E32" s="6">
        <f t="shared" si="4"/>
        <v>0.91249999999999998</v>
      </c>
      <c r="F32" s="6">
        <f t="shared" si="4"/>
        <v>0.87309999999999999</v>
      </c>
      <c r="G32" s="6">
        <f t="shared" si="4"/>
        <v>0.8337</v>
      </c>
      <c r="H32" s="6">
        <f t="shared" si="4"/>
        <v>0.79390000000000005</v>
      </c>
      <c r="I32" s="6">
        <f t="shared" si="4"/>
        <v>0.75290000000000001</v>
      </c>
      <c r="J32" s="6">
        <f t="shared" si="4"/>
        <v>0.70789999999999997</v>
      </c>
      <c r="K32" s="6">
        <f t="shared" si="4"/>
        <v>0.65559999999999996</v>
      </c>
      <c r="L32" s="6">
        <f t="shared" si="4"/>
        <v>0.59199999999999997</v>
      </c>
      <c r="M32" s="6">
        <f t="shared" si="4"/>
        <v>0.5121</v>
      </c>
      <c r="N32" s="6">
        <f t="shared" si="4"/>
        <v>0.40949999999999998</v>
      </c>
      <c r="O32" s="6">
        <f t="shared" si="4"/>
        <v>0.27950000000000003</v>
      </c>
      <c r="P32" s="6">
        <f t="shared" si="4"/>
        <v>0.1908</v>
      </c>
      <c r="Q32" s="6"/>
      <c r="R32" s="6"/>
      <c r="S32" s="6"/>
    </row>
    <row r="33" spans="1:19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34" t="s">
        <v>107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34" t="str">
        <f>'10 outdoor'!A3</f>
        <v>100 m</v>
      </c>
      <c r="C36" s="6">
        <f>C3</f>
        <v>0.9869</v>
      </c>
      <c r="D36" s="6">
        <f t="shared" ref="D36:P36" si="5">D3</f>
        <v>0.95779999999999998</v>
      </c>
      <c r="E36" s="6">
        <f t="shared" si="5"/>
        <v>0.92869999999999997</v>
      </c>
      <c r="F36" s="6">
        <f t="shared" si="5"/>
        <v>0.89959999999999996</v>
      </c>
      <c r="G36" s="6">
        <f t="shared" si="5"/>
        <v>0.87050000000000005</v>
      </c>
      <c r="H36" s="6">
        <f t="shared" si="5"/>
        <v>0.84140000000000004</v>
      </c>
      <c r="I36" s="6">
        <f t="shared" si="5"/>
        <v>0.81110000000000004</v>
      </c>
      <c r="J36" s="6">
        <f t="shared" si="5"/>
        <v>0.7782</v>
      </c>
      <c r="K36" s="6">
        <f t="shared" si="5"/>
        <v>0.7409</v>
      </c>
      <c r="L36" s="6">
        <f t="shared" si="5"/>
        <v>0.69669999999999999</v>
      </c>
      <c r="M36" s="6">
        <f t="shared" si="5"/>
        <v>0.64229999999999998</v>
      </c>
      <c r="N36" s="6">
        <f t="shared" si="5"/>
        <v>0.57350000000000001</v>
      </c>
      <c r="O36" s="6">
        <f t="shared" si="5"/>
        <v>0.48499999999999999</v>
      </c>
      <c r="P36" s="6">
        <f t="shared" si="5"/>
        <v>0.27350000000000002</v>
      </c>
      <c r="Q36" s="6"/>
      <c r="R36" s="6"/>
      <c r="S36" s="6"/>
    </row>
    <row r="37" spans="1:19">
      <c r="A37" s="34" t="str">
        <f>'10 outdoor'!A4</f>
        <v>long</v>
      </c>
      <c r="C37" s="6">
        <f>C18</f>
        <v>1.0317000000000001</v>
      </c>
      <c r="D37" s="6">
        <f t="shared" ref="D37:P37" si="6">D18</f>
        <v>1.0899000000000001</v>
      </c>
      <c r="E37" s="6">
        <f t="shared" si="6"/>
        <v>1.1551</v>
      </c>
      <c r="F37" s="6">
        <f t="shared" si="6"/>
        <v>1.2285999999999999</v>
      </c>
      <c r="G37" s="6">
        <f t="shared" si="6"/>
        <v>1.3121</v>
      </c>
      <c r="H37" s="6">
        <f t="shared" si="6"/>
        <v>1.4077999999999999</v>
      </c>
      <c r="I37" s="6">
        <f t="shared" si="6"/>
        <v>1.5185999999999999</v>
      </c>
      <c r="J37" s="6">
        <f t="shared" si="6"/>
        <v>1.6482000000000001</v>
      </c>
      <c r="K37" s="6">
        <f t="shared" si="6"/>
        <v>1.8021</v>
      </c>
      <c r="L37" s="6">
        <f t="shared" si="6"/>
        <v>1.9876</v>
      </c>
      <c r="M37" s="6">
        <f t="shared" si="6"/>
        <v>2.2158000000000002</v>
      </c>
      <c r="N37" s="6">
        <f t="shared" si="6"/>
        <v>2.5030999999999999</v>
      </c>
      <c r="O37" s="6">
        <f t="shared" si="6"/>
        <v>2.8759999999999999</v>
      </c>
      <c r="P37" s="6">
        <f t="shared" si="6"/>
        <v>0</v>
      </c>
      <c r="Q37" s="6"/>
      <c r="R37" s="6"/>
      <c r="S37" s="6"/>
    </row>
    <row r="38" spans="1:19">
      <c r="A38" s="34" t="str">
        <f>'10 outdoor'!A5</f>
        <v>shot</v>
      </c>
      <c r="C38" s="6">
        <f>C21</f>
        <v>1.0371999999999999</v>
      </c>
      <c r="D38" s="6">
        <f t="shared" ref="D38:P38" si="7">D21</f>
        <v>1.1136999999999999</v>
      </c>
      <c r="E38" s="6">
        <f t="shared" si="7"/>
        <v>1.2022999999999999</v>
      </c>
      <c r="F38" s="6">
        <f t="shared" si="7"/>
        <v>1.1720999999999999</v>
      </c>
      <c r="G38" s="6">
        <f t="shared" si="7"/>
        <v>1.2706</v>
      </c>
      <c r="H38" s="6">
        <f t="shared" si="7"/>
        <v>1.2482</v>
      </c>
      <c r="I38" s="6">
        <f t="shared" si="7"/>
        <v>1.3607</v>
      </c>
      <c r="J38" s="6">
        <f t="shared" si="7"/>
        <v>1.2806</v>
      </c>
      <c r="K38" s="6">
        <f t="shared" si="7"/>
        <v>1.3993</v>
      </c>
      <c r="L38" s="6">
        <f t="shared" si="7"/>
        <v>1.5053000000000001</v>
      </c>
      <c r="M38" s="6">
        <f t="shared" si="7"/>
        <v>1.6866000000000001</v>
      </c>
      <c r="N38" s="6">
        <f t="shared" si="7"/>
        <v>1.9535</v>
      </c>
      <c r="O38" s="6">
        <f t="shared" si="7"/>
        <v>2.4043999999999999</v>
      </c>
      <c r="P38" s="6">
        <f t="shared" si="7"/>
        <v>3.3512</v>
      </c>
      <c r="Q38" s="6"/>
      <c r="R38" s="6"/>
      <c r="S38" s="6"/>
    </row>
    <row r="39" spans="1:19">
      <c r="A39" s="34" t="str">
        <f>'10 outdoor'!A6</f>
        <v>high</v>
      </c>
      <c r="C39" s="6">
        <f>C16</f>
        <v>1.026</v>
      </c>
      <c r="D39" s="6">
        <f t="shared" ref="D39:P39" si="8">D16</f>
        <v>1.0486</v>
      </c>
      <c r="E39" s="6">
        <f t="shared" si="8"/>
        <v>1.1022000000000001</v>
      </c>
      <c r="F39" s="6">
        <f t="shared" si="8"/>
        <v>1.1617</v>
      </c>
      <c r="G39" s="6">
        <f t="shared" si="8"/>
        <v>1.228</v>
      </c>
      <c r="H39" s="6">
        <f t="shared" si="8"/>
        <v>1.3025</v>
      </c>
      <c r="I39" s="6">
        <f t="shared" si="8"/>
        <v>1.3869</v>
      </c>
      <c r="J39" s="6">
        <f t="shared" si="8"/>
        <v>1.4832000000000001</v>
      </c>
      <c r="K39" s="6">
        <f t="shared" si="8"/>
        <v>1.5943000000000001</v>
      </c>
      <c r="L39" s="6">
        <f t="shared" si="8"/>
        <v>1.7241</v>
      </c>
      <c r="M39" s="6">
        <f t="shared" si="8"/>
        <v>1.8778999999999999</v>
      </c>
      <c r="N39" s="6">
        <f t="shared" si="8"/>
        <v>2.0634999999999999</v>
      </c>
      <c r="O39" s="6">
        <f t="shared" si="8"/>
        <v>2.2925</v>
      </c>
      <c r="P39" s="6">
        <f t="shared" si="8"/>
        <v>3.5</v>
      </c>
      <c r="Q39" s="6"/>
      <c r="R39" s="6"/>
      <c r="S39" s="6"/>
    </row>
    <row r="40" spans="1:19">
      <c r="A40" s="34" t="str">
        <f>'10 outdoor'!A7</f>
        <v>400 m</v>
      </c>
      <c r="C40" s="6">
        <f>C5</f>
        <v>0.96540000000000004</v>
      </c>
      <c r="D40" s="6">
        <f t="shared" ref="D40:P40" si="9">D5</f>
        <v>0.93540000000000001</v>
      </c>
      <c r="E40" s="6">
        <f t="shared" si="9"/>
        <v>0.90539999999999998</v>
      </c>
      <c r="F40" s="6">
        <f t="shared" si="9"/>
        <v>0.87539999999999996</v>
      </c>
      <c r="G40" s="6">
        <f t="shared" si="9"/>
        <v>0.84540000000000004</v>
      </c>
      <c r="H40" s="6">
        <f t="shared" si="9"/>
        <v>0.81540000000000001</v>
      </c>
      <c r="I40" s="6">
        <f t="shared" si="9"/>
        <v>0.78359999999999996</v>
      </c>
      <c r="J40" s="6">
        <f t="shared" si="9"/>
        <v>0.746</v>
      </c>
      <c r="K40" s="6">
        <f t="shared" si="9"/>
        <v>0.69840000000000002</v>
      </c>
      <c r="L40" s="6">
        <f t="shared" si="9"/>
        <v>0.63629999999999998</v>
      </c>
      <c r="M40" s="6">
        <f t="shared" si="9"/>
        <v>0.55479999999999996</v>
      </c>
      <c r="N40" s="6">
        <f t="shared" si="9"/>
        <v>0.44850000000000001</v>
      </c>
      <c r="O40" s="6">
        <f t="shared" si="9"/>
        <v>0.31140000000000001</v>
      </c>
      <c r="P40" s="6">
        <f t="shared" si="9"/>
        <v>0.24690000000000001</v>
      </c>
      <c r="Q40" s="6"/>
      <c r="R40" s="6"/>
      <c r="S40" s="6"/>
    </row>
    <row r="41" spans="1:19">
      <c r="A41" s="34" t="str">
        <f>'10 outdoor'!A8</f>
        <v>day 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>
      <c r="A42" s="34">
        <f>'10 outdoor'!A9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>
      <c r="A43" s="34" t="str">
        <f>'10 outdoor'!A10</f>
        <v>sh hrd</v>
      </c>
      <c r="C43" s="6">
        <f>C13</f>
        <v>0.99009999999999998</v>
      </c>
      <c r="D43" s="6">
        <f t="shared" ref="D43:P43" si="10">D13</f>
        <v>0.9526</v>
      </c>
      <c r="E43" s="6">
        <f t="shared" si="10"/>
        <v>0.91510000000000002</v>
      </c>
      <c r="F43" s="6">
        <f t="shared" si="10"/>
        <v>0.96040000000000003</v>
      </c>
      <c r="G43" s="6">
        <f t="shared" si="10"/>
        <v>0.92290000000000005</v>
      </c>
      <c r="H43" s="6">
        <f t="shared" si="10"/>
        <v>0.9012</v>
      </c>
      <c r="I43" s="6">
        <f t="shared" si="10"/>
        <v>0.86370000000000002</v>
      </c>
      <c r="J43" s="6">
        <f t="shared" si="10"/>
        <v>1.022</v>
      </c>
      <c r="K43" s="6">
        <f t="shared" si="10"/>
        <v>0.98450000000000004</v>
      </c>
      <c r="L43" s="6">
        <f t="shared" si="10"/>
        <v>0.89119999999999999</v>
      </c>
      <c r="M43" s="6">
        <f t="shared" si="10"/>
        <v>0.83440000000000003</v>
      </c>
      <c r="N43" s="6">
        <f t="shared" si="10"/>
        <v>0.74960000000000004</v>
      </c>
      <c r="O43" s="6">
        <f t="shared" si="10"/>
        <v>0.6129</v>
      </c>
      <c r="P43" s="6">
        <f t="shared" si="10"/>
        <v>0.29809999999999998</v>
      </c>
      <c r="Q43" s="6"/>
      <c r="R43" s="6"/>
      <c r="S43" s="6"/>
    </row>
    <row r="44" spans="1:19">
      <c r="A44" s="34" t="str">
        <f>'10 outdoor'!A11</f>
        <v>discus</v>
      </c>
      <c r="C44" s="6">
        <f>C22</f>
        <v>1.0143</v>
      </c>
      <c r="D44" s="6">
        <f t="shared" ref="D44:P44" si="11">D22</f>
        <v>1.1013999999999999</v>
      </c>
      <c r="E44" s="6">
        <f t="shared" si="11"/>
        <v>1.2049000000000001</v>
      </c>
      <c r="F44" s="6">
        <f t="shared" si="11"/>
        <v>1.0218</v>
      </c>
      <c r="G44" s="6">
        <f t="shared" si="11"/>
        <v>1.1103000000000001</v>
      </c>
      <c r="H44" s="6">
        <f t="shared" si="11"/>
        <v>1.0628</v>
      </c>
      <c r="I44" s="6">
        <f t="shared" si="11"/>
        <v>1.1637</v>
      </c>
      <c r="J44" s="6">
        <f t="shared" si="11"/>
        <v>1.2781</v>
      </c>
      <c r="K44" s="6">
        <f t="shared" si="11"/>
        <v>1.4332</v>
      </c>
      <c r="L44" s="6">
        <f t="shared" si="11"/>
        <v>1.6440999999999999</v>
      </c>
      <c r="M44" s="6">
        <f t="shared" si="11"/>
        <v>1.9508000000000001</v>
      </c>
      <c r="N44" s="6">
        <f t="shared" si="11"/>
        <v>2.4401999999999999</v>
      </c>
      <c r="O44" s="6">
        <f t="shared" si="11"/>
        <v>3.3477999999999999</v>
      </c>
      <c r="P44" s="6">
        <f t="shared" si="11"/>
        <v>5.6116000000000001</v>
      </c>
      <c r="Q44" s="6"/>
      <c r="R44" s="6"/>
      <c r="S44" s="6"/>
    </row>
    <row r="45" spans="1:19">
      <c r="A45" s="34" t="str">
        <f>'10 outdoor'!A12</f>
        <v>pole</v>
      </c>
      <c r="C45" s="6">
        <f>C17</f>
        <v>1.0167999999999999</v>
      </c>
      <c r="D45" s="6">
        <f t="shared" ref="D45:P45" si="12">D17</f>
        <v>1.0772999999999999</v>
      </c>
      <c r="E45" s="6">
        <f t="shared" si="12"/>
        <v>1.1480999999999999</v>
      </c>
      <c r="F45" s="6">
        <f t="shared" si="12"/>
        <v>1.2272000000000001</v>
      </c>
      <c r="G45" s="6">
        <f t="shared" si="12"/>
        <v>1.3182</v>
      </c>
      <c r="H45" s="6">
        <f t="shared" si="12"/>
        <v>1.4236</v>
      </c>
      <c r="I45" s="6">
        <f t="shared" si="12"/>
        <v>1.5475000000000001</v>
      </c>
      <c r="J45" s="6">
        <f t="shared" si="12"/>
        <v>1.6949000000000001</v>
      </c>
      <c r="K45" s="6">
        <f t="shared" si="12"/>
        <v>1.8733</v>
      </c>
      <c r="L45" s="6">
        <f t="shared" si="12"/>
        <v>2.0937999999999999</v>
      </c>
      <c r="M45" s="6">
        <f t="shared" si="12"/>
        <v>2.3730000000000002</v>
      </c>
      <c r="N45" s="6">
        <f t="shared" si="12"/>
        <v>2.7382</v>
      </c>
      <c r="O45" s="6">
        <f t="shared" si="12"/>
        <v>3.2362000000000002</v>
      </c>
      <c r="P45" s="6">
        <f t="shared" si="12"/>
        <v>4.8547000000000002</v>
      </c>
      <c r="Q45" s="6"/>
      <c r="R45" s="6"/>
      <c r="S45" s="6"/>
    </row>
    <row r="46" spans="1:19">
      <c r="A46" s="34" t="str">
        <f>'10 outdoor'!A13</f>
        <v>javelin</v>
      </c>
      <c r="C46" s="6">
        <f>C23</f>
        <v>1.0125999999999999</v>
      </c>
      <c r="D46" s="6">
        <f t="shared" ref="D46:P46" si="13">D23</f>
        <v>1.0862000000000001</v>
      </c>
      <c r="E46" s="6">
        <f t="shared" si="13"/>
        <v>1.1716</v>
      </c>
      <c r="F46" s="6">
        <f t="shared" si="13"/>
        <v>1.2278</v>
      </c>
      <c r="G46" s="6">
        <f t="shared" si="13"/>
        <v>1.3380000000000001</v>
      </c>
      <c r="H46" s="6">
        <f t="shared" si="13"/>
        <v>1.4139999999999999</v>
      </c>
      <c r="I46" s="6">
        <f t="shared" si="13"/>
        <v>1.5620000000000001</v>
      </c>
      <c r="J46" s="6">
        <f t="shared" si="13"/>
        <v>1.6800999999999999</v>
      </c>
      <c r="K46" s="6">
        <f t="shared" si="13"/>
        <v>1.8932</v>
      </c>
      <c r="L46" s="6">
        <f t="shared" si="13"/>
        <v>2.0952000000000002</v>
      </c>
      <c r="M46" s="6">
        <f t="shared" si="13"/>
        <v>2.4378000000000002</v>
      </c>
      <c r="N46" s="6">
        <f t="shared" si="13"/>
        <v>2.9137</v>
      </c>
      <c r="O46" s="6">
        <f t="shared" si="13"/>
        <v>3.6206</v>
      </c>
      <c r="P46" s="6">
        <f t="shared" si="13"/>
        <v>0</v>
      </c>
      <c r="Q46" s="6"/>
      <c r="R46" s="6"/>
      <c r="S46" s="6"/>
    </row>
    <row r="47" spans="1:19">
      <c r="A47" s="34" t="str">
        <f>'10 outdoor'!A14</f>
        <v>1500 m</v>
      </c>
      <c r="C47" s="6">
        <f>C8</f>
        <v>0.99129999999999996</v>
      </c>
      <c r="D47" s="6">
        <f t="shared" ref="D47:P47" si="14">D8</f>
        <v>0.95189999999999997</v>
      </c>
      <c r="E47" s="6">
        <f t="shared" si="14"/>
        <v>0.91249999999999998</v>
      </c>
      <c r="F47" s="6">
        <f t="shared" si="14"/>
        <v>0.87309999999999999</v>
      </c>
      <c r="G47" s="6">
        <f t="shared" si="14"/>
        <v>0.8337</v>
      </c>
      <c r="H47" s="6">
        <f t="shared" si="14"/>
        <v>0.79390000000000005</v>
      </c>
      <c r="I47" s="6">
        <f t="shared" si="14"/>
        <v>0.75290000000000001</v>
      </c>
      <c r="J47" s="6">
        <f t="shared" si="14"/>
        <v>0.70789999999999997</v>
      </c>
      <c r="K47" s="6">
        <f t="shared" si="14"/>
        <v>0.65559999999999996</v>
      </c>
      <c r="L47" s="6">
        <f t="shared" si="14"/>
        <v>0.59199999999999997</v>
      </c>
      <c r="M47" s="6">
        <f t="shared" si="14"/>
        <v>0.5121</v>
      </c>
      <c r="N47" s="6">
        <f t="shared" si="14"/>
        <v>0.40949999999999998</v>
      </c>
      <c r="O47" s="6">
        <f t="shared" si="14"/>
        <v>0.27950000000000003</v>
      </c>
      <c r="P47" s="6">
        <f t="shared" si="14"/>
        <v>0.1908</v>
      </c>
      <c r="Q47" s="6"/>
      <c r="R47" s="6"/>
      <c r="S47" s="6"/>
    </row>
    <row r="48" spans="1:19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>
      <c r="A50" s="34" t="s">
        <v>108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>
      <c r="A51" s="34" t="str">
        <f>'20 outdoor'!A3</f>
        <v>100 m</v>
      </c>
      <c r="C51" s="6">
        <f>C3</f>
        <v>0.9869</v>
      </c>
      <c r="D51" s="6">
        <f t="shared" ref="D51:P51" si="15">D3</f>
        <v>0.95779999999999998</v>
      </c>
      <c r="E51" s="6">
        <f t="shared" si="15"/>
        <v>0.92869999999999997</v>
      </c>
      <c r="F51" s="6">
        <f t="shared" si="15"/>
        <v>0.89959999999999996</v>
      </c>
      <c r="G51" s="6">
        <f t="shared" si="15"/>
        <v>0.87050000000000005</v>
      </c>
      <c r="H51" s="6">
        <f t="shared" si="15"/>
        <v>0.84140000000000004</v>
      </c>
      <c r="I51" s="6">
        <f t="shared" si="15"/>
        <v>0.81110000000000004</v>
      </c>
      <c r="J51" s="6">
        <f t="shared" si="15"/>
        <v>0.7782</v>
      </c>
      <c r="K51" s="6">
        <f t="shared" si="15"/>
        <v>0.7409</v>
      </c>
      <c r="L51" s="6">
        <f t="shared" si="15"/>
        <v>0.69669999999999999</v>
      </c>
      <c r="M51" s="6">
        <f t="shared" si="15"/>
        <v>0.64229999999999998</v>
      </c>
      <c r="N51" s="6">
        <f t="shared" si="15"/>
        <v>0.57350000000000001</v>
      </c>
      <c r="O51" s="6">
        <f t="shared" si="15"/>
        <v>0.48499999999999999</v>
      </c>
      <c r="P51" s="6">
        <f t="shared" si="15"/>
        <v>0.27350000000000002</v>
      </c>
      <c r="Q51" s="6"/>
      <c r="R51" s="6"/>
      <c r="S51" s="6"/>
    </row>
    <row r="52" spans="1:19">
      <c r="A52" s="34" t="str">
        <f>'20 outdoor'!A4</f>
        <v>long</v>
      </c>
      <c r="C52" s="6">
        <f>C18</f>
        <v>1.0317000000000001</v>
      </c>
      <c r="D52" s="6">
        <f t="shared" ref="D52:P52" si="16">D18</f>
        <v>1.0899000000000001</v>
      </c>
      <c r="E52" s="6">
        <f t="shared" si="16"/>
        <v>1.1551</v>
      </c>
      <c r="F52" s="6">
        <f t="shared" si="16"/>
        <v>1.2285999999999999</v>
      </c>
      <c r="G52" s="6">
        <f t="shared" si="16"/>
        <v>1.3121</v>
      </c>
      <c r="H52" s="6">
        <f t="shared" si="16"/>
        <v>1.4077999999999999</v>
      </c>
      <c r="I52" s="6">
        <f t="shared" si="16"/>
        <v>1.5185999999999999</v>
      </c>
      <c r="J52" s="6">
        <f t="shared" si="16"/>
        <v>1.6482000000000001</v>
      </c>
      <c r="K52" s="6">
        <f t="shared" si="16"/>
        <v>1.8021</v>
      </c>
      <c r="L52" s="6">
        <f t="shared" si="16"/>
        <v>1.9876</v>
      </c>
      <c r="M52" s="6">
        <f t="shared" si="16"/>
        <v>2.2158000000000002</v>
      </c>
      <c r="N52" s="6">
        <f t="shared" si="16"/>
        <v>2.5030999999999999</v>
      </c>
      <c r="O52" s="6">
        <f t="shared" si="16"/>
        <v>2.8759999999999999</v>
      </c>
      <c r="P52" s="6">
        <f t="shared" si="16"/>
        <v>0</v>
      </c>
      <c r="Q52" s="6"/>
      <c r="R52" s="6"/>
      <c r="S52" s="6"/>
    </row>
    <row r="53" spans="1:19">
      <c r="A53" s="34" t="str">
        <f>'20 outdoor'!A5</f>
        <v>200 hrd</v>
      </c>
      <c r="C53" s="66">
        <v>0.97330000000000005</v>
      </c>
      <c r="D53" s="67">
        <v>0.93559999999999999</v>
      </c>
      <c r="E53" s="67">
        <v>0.89770000000000005</v>
      </c>
      <c r="F53" s="67">
        <v>0.86519999999999997</v>
      </c>
      <c r="G53" s="67">
        <v>0.82709999999999995</v>
      </c>
      <c r="H53" s="67">
        <v>0.80349999999999999</v>
      </c>
      <c r="I53" s="67">
        <v>0.7641</v>
      </c>
      <c r="J53" s="67">
        <v>0.72119999999999995</v>
      </c>
      <c r="K53" s="67">
        <v>0.67449999999999999</v>
      </c>
      <c r="L53" s="67">
        <v>0.62319999999999998</v>
      </c>
      <c r="M53" s="67"/>
      <c r="N53" s="67"/>
      <c r="O53" s="67"/>
      <c r="P53" s="68"/>
      <c r="Q53" s="6" t="s">
        <v>133</v>
      </c>
      <c r="R53" s="6"/>
      <c r="S53" s="6"/>
    </row>
    <row r="54" spans="1:19">
      <c r="A54" s="34" t="str">
        <f>'20 outdoor'!A6</f>
        <v>shot</v>
      </c>
      <c r="C54" s="6">
        <f>C21</f>
        <v>1.0371999999999999</v>
      </c>
      <c r="D54" s="6">
        <f t="shared" ref="D54:P54" si="17">D21</f>
        <v>1.1136999999999999</v>
      </c>
      <c r="E54" s="6">
        <f t="shared" si="17"/>
        <v>1.2022999999999999</v>
      </c>
      <c r="F54" s="6">
        <f t="shared" si="17"/>
        <v>1.1720999999999999</v>
      </c>
      <c r="G54" s="6">
        <f t="shared" si="17"/>
        <v>1.2706</v>
      </c>
      <c r="H54" s="6">
        <f t="shared" si="17"/>
        <v>1.2482</v>
      </c>
      <c r="I54" s="6">
        <f t="shared" si="17"/>
        <v>1.3607</v>
      </c>
      <c r="J54" s="6">
        <f t="shared" si="17"/>
        <v>1.2806</v>
      </c>
      <c r="K54" s="6">
        <f t="shared" si="17"/>
        <v>1.3993</v>
      </c>
      <c r="L54" s="6">
        <f t="shared" si="17"/>
        <v>1.5053000000000001</v>
      </c>
      <c r="M54" s="6">
        <f t="shared" si="17"/>
        <v>1.6866000000000001</v>
      </c>
      <c r="N54" s="6">
        <f t="shared" si="17"/>
        <v>1.9535</v>
      </c>
      <c r="O54" s="6">
        <f t="shared" si="17"/>
        <v>2.4043999999999999</v>
      </c>
      <c r="P54" s="6">
        <f t="shared" si="17"/>
        <v>3.3512</v>
      </c>
      <c r="Q54" s="6"/>
      <c r="R54" s="6"/>
      <c r="S54" s="6"/>
    </row>
    <row r="55" spans="1:19">
      <c r="A55" s="34" t="str">
        <f>'20 outdoor'!A7</f>
        <v>5000 m</v>
      </c>
      <c r="C55" s="6">
        <f>C10</f>
        <v>0.99629999999999996</v>
      </c>
      <c r="D55" s="6">
        <f t="shared" ref="D55:P55" si="18">D10</f>
        <v>0.96240000000000003</v>
      </c>
      <c r="E55" s="6">
        <f t="shared" si="18"/>
        <v>0.92810000000000004</v>
      </c>
      <c r="F55" s="6">
        <f t="shared" si="18"/>
        <v>0.8931</v>
      </c>
      <c r="G55" s="6">
        <f t="shared" si="18"/>
        <v>0.85699999999999998</v>
      </c>
      <c r="H55" s="6">
        <f t="shared" si="18"/>
        <v>0.81930000000000003</v>
      </c>
      <c r="I55" s="6">
        <f t="shared" si="18"/>
        <v>0.77939999999999998</v>
      </c>
      <c r="J55" s="6">
        <f t="shared" si="18"/>
        <v>0.73660000000000003</v>
      </c>
      <c r="K55" s="6">
        <f t="shared" si="18"/>
        <v>0.69010000000000005</v>
      </c>
      <c r="L55" s="6">
        <f t="shared" si="18"/>
        <v>0.63880000000000003</v>
      </c>
      <c r="M55" s="6">
        <f t="shared" si="18"/>
        <v>0</v>
      </c>
      <c r="N55" s="6">
        <f t="shared" si="18"/>
        <v>0</v>
      </c>
      <c r="O55" s="6">
        <f t="shared" si="18"/>
        <v>0</v>
      </c>
      <c r="P55" s="6">
        <f t="shared" si="18"/>
        <v>0</v>
      </c>
      <c r="Q55" s="6"/>
      <c r="R55" s="6"/>
      <c r="S55" s="6"/>
    </row>
    <row r="56" spans="1:19">
      <c r="A56" s="34" t="str">
        <f>'20 outdoor'!A8</f>
        <v>800 m</v>
      </c>
      <c r="C56" s="6">
        <f>C6</f>
        <v>0.9718</v>
      </c>
      <c r="D56" s="6">
        <f t="shared" ref="D56:P56" si="19">D6</f>
        <v>0.93889999999999996</v>
      </c>
      <c r="E56" s="6">
        <f t="shared" si="19"/>
        <v>0.90559999999999996</v>
      </c>
      <c r="F56" s="6">
        <f t="shared" si="19"/>
        <v>0.87160000000000004</v>
      </c>
      <c r="G56" s="6">
        <f t="shared" si="19"/>
        <v>0.83650000000000002</v>
      </c>
      <c r="H56" s="6">
        <f t="shared" si="19"/>
        <v>0.79979999999999996</v>
      </c>
      <c r="I56" s="6">
        <f t="shared" si="19"/>
        <v>0.76090000000000002</v>
      </c>
      <c r="J56" s="6">
        <f t="shared" si="19"/>
        <v>0.71909999999999996</v>
      </c>
      <c r="K56" s="6">
        <f t="shared" si="19"/>
        <v>0.67359999999999998</v>
      </c>
      <c r="L56" s="6">
        <f t="shared" si="19"/>
        <v>0.62329999999999997</v>
      </c>
      <c r="M56" s="6">
        <f t="shared" si="19"/>
        <v>0</v>
      </c>
      <c r="N56" s="6">
        <f t="shared" si="19"/>
        <v>0</v>
      </c>
      <c r="O56" s="6">
        <f t="shared" si="19"/>
        <v>0</v>
      </c>
      <c r="P56" s="6">
        <f t="shared" si="19"/>
        <v>0</v>
      </c>
      <c r="Q56" s="6"/>
      <c r="R56" s="6"/>
      <c r="S56" s="6"/>
    </row>
    <row r="57" spans="1:19">
      <c r="A57" s="34" t="str">
        <f>'20 outdoor'!A9</f>
        <v>high</v>
      </c>
      <c r="C57" s="6">
        <f>C16</f>
        <v>1.026</v>
      </c>
      <c r="D57" s="6">
        <f t="shared" ref="D57:P57" si="20">D16</f>
        <v>1.0486</v>
      </c>
      <c r="E57" s="6">
        <f t="shared" si="20"/>
        <v>1.1022000000000001</v>
      </c>
      <c r="F57" s="6">
        <f t="shared" si="20"/>
        <v>1.1617</v>
      </c>
      <c r="G57" s="6">
        <f t="shared" si="20"/>
        <v>1.228</v>
      </c>
      <c r="H57" s="6">
        <f t="shared" si="20"/>
        <v>1.3025</v>
      </c>
      <c r="I57" s="6">
        <f t="shared" si="20"/>
        <v>1.3869</v>
      </c>
      <c r="J57" s="6">
        <f t="shared" si="20"/>
        <v>1.4832000000000001</v>
      </c>
      <c r="K57" s="6">
        <f t="shared" si="20"/>
        <v>1.5943000000000001</v>
      </c>
      <c r="L57" s="6">
        <f t="shared" si="20"/>
        <v>1.7241</v>
      </c>
      <c r="M57" s="6">
        <f t="shared" si="20"/>
        <v>1.8778999999999999</v>
      </c>
      <c r="N57" s="6">
        <f t="shared" si="20"/>
        <v>2.0634999999999999</v>
      </c>
      <c r="O57" s="6">
        <f t="shared" si="20"/>
        <v>2.2925</v>
      </c>
      <c r="P57" s="6">
        <f t="shared" si="20"/>
        <v>3.5</v>
      </c>
      <c r="Q57" s="6"/>
      <c r="R57" s="6"/>
      <c r="S57" s="6"/>
    </row>
    <row r="58" spans="1:19">
      <c r="A58" s="34" t="str">
        <f>'20 outdoor'!A10</f>
        <v>400 m</v>
      </c>
      <c r="C58" s="6">
        <f>C5</f>
        <v>0.96540000000000004</v>
      </c>
      <c r="D58" s="6">
        <f t="shared" ref="D58:P58" si="21">D5</f>
        <v>0.93540000000000001</v>
      </c>
      <c r="E58" s="6">
        <f t="shared" si="21"/>
        <v>0.90539999999999998</v>
      </c>
      <c r="F58" s="6">
        <f t="shared" si="21"/>
        <v>0.87539999999999996</v>
      </c>
      <c r="G58" s="6">
        <f t="shared" si="21"/>
        <v>0.84540000000000004</v>
      </c>
      <c r="H58" s="6">
        <f t="shared" si="21"/>
        <v>0.81540000000000001</v>
      </c>
      <c r="I58" s="6">
        <f t="shared" si="21"/>
        <v>0.78359999999999996</v>
      </c>
      <c r="J58" s="6">
        <f t="shared" si="21"/>
        <v>0.746</v>
      </c>
      <c r="K58" s="6">
        <f t="shared" si="21"/>
        <v>0.69840000000000002</v>
      </c>
      <c r="L58" s="6">
        <f t="shared" si="21"/>
        <v>0.63629999999999998</v>
      </c>
      <c r="M58" s="6">
        <f t="shared" si="21"/>
        <v>0.55479999999999996</v>
      </c>
      <c r="N58" s="6">
        <f t="shared" si="21"/>
        <v>0.44850000000000001</v>
      </c>
      <c r="O58" s="6">
        <f t="shared" si="21"/>
        <v>0.31140000000000001</v>
      </c>
      <c r="P58" s="6">
        <f t="shared" si="21"/>
        <v>0.24690000000000001</v>
      </c>
      <c r="Q58" s="6"/>
      <c r="R58" s="6"/>
      <c r="S58" s="6"/>
    </row>
    <row r="59" spans="1:19">
      <c r="A59" s="34" t="str">
        <f>'20 outdoor'!A11</f>
        <v>hammer</v>
      </c>
      <c r="C59" s="6">
        <f>C20</f>
        <v>1.03</v>
      </c>
      <c r="D59" s="6">
        <f t="shared" ref="D59:P59" si="22">D20</f>
        <v>1.1252</v>
      </c>
      <c r="E59" s="6">
        <f t="shared" si="22"/>
        <v>1.2397</v>
      </c>
      <c r="F59" s="6">
        <f t="shared" si="22"/>
        <v>1.1863999999999999</v>
      </c>
      <c r="G59" s="6">
        <f t="shared" si="22"/>
        <v>1.3145</v>
      </c>
      <c r="H59" s="6">
        <f t="shared" si="22"/>
        <v>1.3082</v>
      </c>
      <c r="I59" s="6">
        <f t="shared" si="22"/>
        <v>1.4656</v>
      </c>
      <c r="J59" s="6">
        <f t="shared" si="22"/>
        <v>1.4523999999999999</v>
      </c>
      <c r="K59" s="6">
        <f t="shared" si="22"/>
        <v>1.649</v>
      </c>
      <c r="L59" s="6">
        <f t="shared" si="22"/>
        <v>1.8653999999999999</v>
      </c>
      <c r="M59" s="6">
        <f t="shared" si="22"/>
        <v>2.2212000000000001</v>
      </c>
      <c r="N59" s="6">
        <f t="shared" si="22"/>
        <v>2.7616000000000001</v>
      </c>
      <c r="O59" s="6">
        <f t="shared" si="22"/>
        <v>3.6894999999999998</v>
      </c>
      <c r="P59" s="6">
        <f t="shared" si="22"/>
        <v>5.6368999999999998</v>
      </c>
      <c r="Q59" s="6"/>
      <c r="R59" s="6"/>
      <c r="S59" s="6"/>
    </row>
    <row r="60" spans="1:19">
      <c r="A60" s="34" t="str">
        <f>'20 outdoor'!A12</f>
        <v>3000 sc</v>
      </c>
      <c r="C60" s="6">
        <f>C15</f>
        <v>0.97170000000000001</v>
      </c>
      <c r="D60" s="6">
        <f t="shared" ref="D60:P60" si="23">D15</f>
        <v>0.92910000000000004</v>
      </c>
      <c r="E60" s="6">
        <f t="shared" si="23"/>
        <v>0.8861</v>
      </c>
      <c r="F60" s="6">
        <f t="shared" si="23"/>
        <v>0.84240000000000004</v>
      </c>
      <c r="G60" s="6">
        <f t="shared" si="23"/>
        <v>0.79759999999999998</v>
      </c>
      <c r="H60" s="6">
        <f t="shared" si="23"/>
        <v>0.76639999999999997</v>
      </c>
      <c r="I60" s="6">
        <f t="shared" si="23"/>
        <v>0.71679999999999999</v>
      </c>
      <c r="J60" s="6">
        <f t="shared" si="23"/>
        <v>0.66420000000000001</v>
      </c>
      <c r="K60" s="6">
        <f t="shared" si="23"/>
        <v>0.6079</v>
      </c>
      <c r="L60" s="6">
        <f t="shared" si="23"/>
        <v>0.54659999999999997</v>
      </c>
      <c r="M60" s="6">
        <f t="shared" si="23"/>
        <v>0</v>
      </c>
      <c r="N60" s="6">
        <f t="shared" si="23"/>
        <v>0</v>
      </c>
      <c r="O60" s="6">
        <f t="shared" si="23"/>
        <v>0</v>
      </c>
      <c r="P60" s="6">
        <f t="shared" si="23"/>
        <v>0</v>
      </c>
      <c r="Q60" s="6"/>
      <c r="R60" s="6"/>
      <c r="S60" s="6"/>
    </row>
    <row r="61" spans="1:19">
      <c r="A61" s="34" t="str">
        <f>'20 outdoor'!A13</f>
        <v>day 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>
      <c r="A62" s="34">
        <f>'20 outdoor'!A14</f>
        <v>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>
      <c r="A63" s="34" t="str">
        <f>'20 outdoor'!A15</f>
        <v>sh hrd</v>
      </c>
      <c r="C63" s="66">
        <v>0.99009999999999998</v>
      </c>
      <c r="D63" s="67">
        <v>0.9526</v>
      </c>
      <c r="E63" s="67">
        <v>0.91510000000000002</v>
      </c>
      <c r="F63" s="67">
        <v>0.88590000000000002</v>
      </c>
      <c r="G63" s="67">
        <v>0.82589999999999997</v>
      </c>
      <c r="H63" s="67">
        <v>0.81969999999999998</v>
      </c>
      <c r="I63" s="67">
        <v>0.75690000000000002</v>
      </c>
      <c r="J63" s="67">
        <v>0.7228</v>
      </c>
      <c r="K63" s="67">
        <v>0.68630000000000002</v>
      </c>
      <c r="L63" s="67">
        <v>0.626</v>
      </c>
      <c r="M63" s="67"/>
      <c r="N63" s="67"/>
      <c r="O63" s="67"/>
      <c r="P63" s="68"/>
      <c r="Q63" s="6" t="s">
        <v>133</v>
      </c>
      <c r="R63" s="6"/>
      <c r="S63" s="6"/>
    </row>
    <row r="64" spans="1:19">
      <c r="A64" s="34" t="str">
        <f>'20 outdoor'!A16</f>
        <v>discus</v>
      </c>
      <c r="C64" s="6">
        <f>C22</f>
        <v>1.0143</v>
      </c>
      <c r="D64" s="6">
        <f t="shared" ref="D64:P64" si="24">D22</f>
        <v>1.1013999999999999</v>
      </c>
      <c r="E64" s="6">
        <f t="shared" si="24"/>
        <v>1.2049000000000001</v>
      </c>
      <c r="F64" s="6">
        <f t="shared" si="24"/>
        <v>1.0218</v>
      </c>
      <c r="G64" s="6">
        <f t="shared" si="24"/>
        <v>1.1103000000000001</v>
      </c>
      <c r="H64" s="6">
        <f t="shared" si="24"/>
        <v>1.0628</v>
      </c>
      <c r="I64" s="6">
        <f t="shared" si="24"/>
        <v>1.1637</v>
      </c>
      <c r="J64" s="6">
        <f t="shared" si="24"/>
        <v>1.2781</v>
      </c>
      <c r="K64" s="6">
        <f t="shared" si="24"/>
        <v>1.4332</v>
      </c>
      <c r="L64" s="6">
        <f t="shared" si="24"/>
        <v>1.6440999999999999</v>
      </c>
      <c r="M64" s="6">
        <f t="shared" si="24"/>
        <v>1.9508000000000001</v>
      </c>
      <c r="N64" s="6">
        <f t="shared" si="24"/>
        <v>2.4401999999999999</v>
      </c>
      <c r="O64" s="6">
        <f t="shared" si="24"/>
        <v>3.3477999999999999</v>
      </c>
      <c r="P64" s="6">
        <f t="shared" si="24"/>
        <v>5.6116000000000001</v>
      </c>
      <c r="Q64" s="6"/>
      <c r="R64" s="6"/>
      <c r="S64" s="6"/>
    </row>
    <row r="65" spans="1:19">
      <c r="A65" s="34" t="str">
        <f>'20 outdoor'!A17</f>
        <v>200 m</v>
      </c>
      <c r="C65" s="6">
        <f>C4</f>
        <v>0.98370000000000002</v>
      </c>
      <c r="D65" s="6">
        <f t="shared" ref="D65:P65" si="25">D4</f>
        <v>0.9536</v>
      </c>
      <c r="E65" s="6">
        <f t="shared" si="25"/>
        <v>0.92349999999999999</v>
      </c>
      <c r="F65" s="6">
        <f t="shared" si="25"/>
        <v>0.89339999999999997</v>
      </c>
      <c r="G65" s="6">
        <f t="shared" si="25"/>
        <v>0.86329999999999996</v>
      </c>
      <c r="H65" s="6">
        <f t="shared" si="25"/>
        <v>0.83320000000000005</v>
      </c>
      <c r="I65" s="6">
        <f t="shared" si="25"/>
        <v>0.80069999999999997</v>
      </c>
      <c r="J65" s="6">
        <f t="shared" si="25"/>
        <v>0.76419999999999999</v>
      </c>
      <c r="K65" s="6">
        <f t="shared" si="25"/>
        <v>0.72150000000000003</v>
      </c>
      <c r="L65" s="6">
        <f t="shared" si="25"/>
        <v>0.66969999999999996</v>
      </c>
      <c r="M65" s="6">
        <f t="shared" si="25"/>
        <v>0.60509999999999997</v>
      </c>
      <c r="N65" s="6">
        <f t="shared" si="25"/>
        <v>0.52310000000000001</v>
      </c>
      <c r="O65" s="6">
        <f t="shared" si="25"/>
        <v>0.41810000000000003</v>
      </c>
      <c r="P65" s="6">
        <f t="shared" si="25"/>
        <v>0.26679999999999998</v>
      </c>
      <c r="Q65" s="6"/>
      <c r="R65" s="6"/>
      <c r="S65" s="6"/>
    </row>
    <row r="66" spans="1:19">
      <c r="A66" s="34" t="str">
        <f>'20 outdoor'!A18</f>
        <v>pole</v>
      </c>
      <c r="C66" s="6">
        <f>C17</f>
        <v>1.0167999999999999</v>
      </c>
      <c r="D66" s="6">
        <f t="shared" ref="D66:P66" si="26">D17</f>
        <v>1.0772999999999999</v>
      </c>
      <c r="E66" s="6">
        <f t="shared" si="26"/>
        <v>1.1480999999999999</v>
      </c>
      <c r="F66" s="6">
        <f t="shared" si="26"/>
        <v>1.2272000000000001</v>
      </c>
      <c r="G66" s="6">
        <f t="shared" si="26"/>
        <v>1.3182</v>
      </c>
      <c r="H66" s="6">
        <f t="shared" si="26"/>
        <v>1.4236</v>
      </c>
      <c r="I66" s="6">
        <f t="shared" si="26"/>
        <v>1.5475000000000001</v>
      </c>
      <c r="J66" s="6">
        <f t="shared" si="26"/>
        <v>1.6949000000000001</v>
      </c>
      <c r="K66" s="6">
        <f t="shared" si="26"/>
        <v>1.8733</v>
      </c>
      <c r="L66" s="6">
        <f t="shared" si="26"/>
        <v>2.0937999999999999</v>
      </c>
      <c r="M66" s="6">
        <f t="shared" si="26"/>
        <v>2.3730000000000002</v>
      </c>
      <c r="N66" s="6">
        <f t="shared" si="26"/>
        <v>2.7382</v>
      </c>
      <c r="O66" s="6">
        <f t="shared" si="26"/>
        <v>3.2362000000000002</v>
      </c>
      <c r="P66" s="6">
        <f t="shared" si="26"/>
        <v>4.8547000000000002</v>
      </c>
      <c r="Q66" s="6"/>
      <c r="R66" s="6"/>
      <c r="S66" s="6"/>
    </row>
    <row r="67" spans="1:19">
      <c r="A67" s="34" t="str">
        <f>'20 outdoor'!A19</f>
        <v>3000 m</v>
      </c>
      <c r="C67" s="6">
        <f>C9</f>
        <v>0.99119999999999997</v>
      </c>
      <c r="D67" s="6">
        <f t="shared" ref="D67:P67" si="27">D9</f>
        <v>0.95740000000000003</v>
      </c>
      <c r="E67" s="6">
        <f t="shared" si="27"/>
        <v>0.92320000000000002</v>
      </c>
      <c r="F67" s="6">
        <f t="shared" si="27"/>
        <v>0.88829999999999998</v>
      </c>
      <c r="G67" s="6">
        <f t="shared" si="27"/>
        <v>0.85229999999999995</v>
      </c>
      <c r="H67" s="6">
        <f t="shared" si="27"/>
        <v>0.81469999999999998</v>
      </c>
      <c r="I67" s="6">
        <f t="shared" si="27"/>
        <v>0.77490000000000003</v>
      </c>
      <c r="J67" s="6">
        <f t="shared" si="27"/>
        <v>0.73219999999999996</v>
      </c>
      <c r="K67" s="6">
        <f t="shared" si="27"/>
        <v>0.68579999999999997</v>
      </c>
      <c r="L67" s="6">
        <f t="shared" si="27"/>
        <v>0.63460000000000005</v>
      </c>
      <c r="M67" s="6">
        <f t="shared" si="27"/>
        <v>0</v>
      </c>
      <c r="N67" s="6">
        <f t="shared" si="27"/>
        <v>0</v>
      </c>
      <c r="O67" s="6">
        <f t="shared" si="27"/>
        <v>0</v>
      </c>
      <c r="P67" s="6">
        <f t="shared" si="27"/>
        <v>0</v>
      </c>
      <c r="Q67" s="6"/>
      <c r="R67" s="6"/>
      <c r="S67" s="6"/>
    </row>
    <row r="68" spans="1:19">
      <c r="A68" s="34" t="str">
        <f>'20 outdoor'!A20</f>
        <v>long hrd</v>
      </c>
      <c r="C68" s="66">
        <v>0.96499999999999997</v>
      </c>
      <c r="D68" s="67">
        <v>0.9224</v>
      </c>
      <c r="E68" s="67">
        <v>0.87939999999999996</v>
      </c>
      <c r="F68" s="67">
        <v>0.84640000000000004</v>
      </c>
      <c r="G68" s="67">
        <v>0.80100000000000005</v>
      </c>
      <c r="H68" s="67">
        <v>0.78439999999999999</v>
      </c>
      <c r="I68" s="67">
        <v>0.73860000000000003</v>
      </c>
      <c r="J68" s="67">
        <v>0.68989999999999996</v>
      </c>
      <c r="K68" s="67">
        <v>0.63729999999999998</v>
      </c>
      <c r="L68" s="67">
        <v>0.57969999999999999</v>
      </c>
      <c r="M68" s="67"/>
      <c r="N68" s="67"/>
      <c r="O68" s="67"/>
      <c r="P68" s="68"/>
      <c r="Q68" s="6" t="s">
        <v>133</v>
      </c>
      <c r="R68" s="6"/>
      <c r="S68" s="6"/>
    </row>
    <row r="69" spans="1:19">
      <c r="A69" s="34" t="str">
        <f>'20 outdoor'!A21</f>
        <v>javelin</v>
      </c>
      <c r="C69" s="6">
        <f>C23</f>
        <v>1.0125999999999999</v>
      </c>
      <c r="D69" s="6">
        <f t="shared" ref="D69:P69" si="28">D23</f>
        <v>1.0862000000000001</v>
      </c>
      <c r="E69" s="6">
        <f t="shared" si="28"/>
        <v>1.1716</v>
      </c>
      <c r="F69" s="6">
        <f t="shared" si="28"/>
        <v>1.2278</v>
      </c>
      <c r="G69" s="6">
        <f t="shared" si="28"/>
        <v>1.3380000000000001</v>
      </c>
      <c r="H69" s="6">
        <f t="shared" si="28"/>
        <v>1.4139999999999999</v>
      </c>
      <c r="I69" s="6">
        <f t="shared" si="28"/>
        <v>1.5620000000000001</v>
      </c>
      <c r="J69" s="6">
        <f t="shared" si="28"/>
        <v>1.6800999999999999</v>
      </c>
      <c r="K69" s="6">
        <f t="shared" si="28"/>
        <v>1.8932</v>
      </c>
      <c r="L69" s="6">
        <f t="shared" si="28"/>
        <v>2.0952000000000002</v>
      </c>
      <c r="M69" s="6">
        <f t="shared" si="28"/>
        <v>2.4378000000000002</v>
      </c>
      <c r="N69" s="6">
        <f t="shared" si="28"/>
        <v>2.9137</v>
      </c>
      <c r="O69" s="6">
        <f t="shared" si="28"/>
        <v>3.6206</v>
      </c>
      <c r="P69" s="6">
        <f t="shared" si="28"/>
        <v>0</v>
      </c>
      <c r="Q69" s="6"/>
      <c r="R69" s="6"/>
      <c r="S69" s="6"/>
    </row>
    <row r="70" spans="1:19">
      <c r="A70" s="34" t="str">
        <f>'20 outdoor'!A22</f>
        <v>1500 m</v>
      </c>
      <c r="C70" s="6">
        <f>C8</f>
        <v>0.99129999999999996</v>
      </c>
      <c r="D70" s="6">
        <f t="shared" ref="D70:P70" si="29">D8</f>
        <v>0.95189999999999997</v>
      </c>
      <c r="E70" s="6">
        <f t="shared" si="29"/>
        <v>0.91249999999999998</v>
      </c>
      <c r="F70" s="6">
        <f t="shared" si="29"/>
        <v>0.87309999999999999</v>
      </c>
      <c r="G70" s="6">
        <f t="shared" si="29"/>
        <v>0.8337</v>
      </c>
      <c r="H70" s="6">
        <f t="shared" si="29"/>
        <v>0.79390000000000005</v>
      </c>
      <c r="I70" s="6">
        <f t="shared" si="29"/>
        <v>0.75290000000000001</v>
      </c>
      <c r="J70" s="6">
        <f t="shared" si="29"/>
        <v>0.70789999999999997</v>
      </c>
      <c r="K70" s="6">
        <f t="shared" si="29"/>
        <v>0.65559999999999996</v>
      </c>
      <c r="L70" s="6">
        <f t="shared" si="29"/>
        <v>0.59199999999999997</v>
      </c>
      <c r="M70" s="6">
        <f t="shared" si="29"/>
        <v>0.5121</v>
      </c>
      <c r="N70" s="6">
        <f t="shared" si="29"/>
        <v>0.40949999999999998</v>
      </c>
      <c r="O70" s="6">
        <f t="shared" si="29"/>
        <v>0.27950000000000003</v>
      </c>
      <c r="P70" s="6">
        <f t="shared" si="29"/>
        <v>0.1908</v>
      </c>
      <c r="Q70" s="6"/>
      <c r="R70" s="6"/>
      <c r="S70" s="6"/>
    </row>
    <row r="71" spans="1:19">
      <c r="A71" s="34" t="str">
        <f>'20 outdoor'!A23</f>
        <v>triple</v>
      </c>
      <c r="C71" s="6">
        <f>C19</f>
        <v>1.0028999999999999</v>
      </c>
      <c r="D71" s="6">
        <f t="shared" ref="D71:P71" si="30">D19</f>
        <v>1.0781000000000001</v>
      </c>
      <c r="E71" s="6">
        <f t="shared" si="30"/>
        <v>1.1588000000000001</v>
      </c>
      <c r="F71" s="6">
        <f t="shared" si="30"/>
        <v>1.2457</v>
      </c>
      <c r="G71" s="6">
        <f t="shared" si="30"/>
        <v>1.339</v>
      </c>
      <c r="H71" s="6">
        <f t="shared" si="30"/>
        <v>1.4393</v>
      </c>
      <c r="I71" s="6">
        <f t="shared" si="30"/>
        <v>1.5470999999999999</v>
      </c>
      <c r="J71" s="6">
        <f t="shared" si="30"/>
        <v>1.6631</v>
      </c>
      <c r="K71" s="6">
        <f t="shared" si="30"/>
        <v>1.7877000000000001</v>
      </c>
      <c r="L71" s="6">
        <f t="shared" si="30"/>
        <v>1.9216</v>
      </c>
      <c r="M71" s="6">
        <f t="shared" si="30"/>
        <v>0</v>
      </c>
      <c r="N71" s="6">
        <f t="shared" si="30"/>
        <v>0</v>
      </c>
      <c r="O71" s="6">
        <f t="shared" si="30"/>
        <v>0</v>
      </c>
      <c r="P71" s="6">
        <f t="shared" si="30"/>
        <v>0</v>
      </c>
      <c r="Q71" s="6"/>
      <c r="R71" s="6"/>
      <c r="S71" s="6"/>
    </row>
    <row r="72" spans="1:19">
      <c r="A72" s="34" t="str">
        <f>'20 outdoor'!A24</f>
        <v>10000 m</v>
      </c>
      <c r="C72" s="6">
        <f>C11</f>
        <v>1</v>
      </c>
      <c r="D72" s="6">
        <f t="shared" ref="D72:P72" si="31">D11</f>
        <v>0.96789999999999998</v>
      </c>
      <c r="E72" s="6">
        <f t="shared" si="31"/>
        <v>0.93330000000000002</v>
      </c>
      <c r="F72" s="6">
        <f t="shared" si="31"/>
        <v>0.89800000000000002</v>
      </c>
      <c r="G72" s="6">
        <f t="shared" si="31"/>
        <v>0.86160000000000003</v>
      </c>
      <c r="H72" s="6">
        <f t="shared" si="31"/>
        <v>0.8236</v>
      </c>
      <c r="I72" s="6">
        <f t="shared" si="31"/>
        <v>0.78339999999999999</v>
      </c>
      <c r="J72" s="6">
        <f t="shared" si="31"/>
        <v>0.74029999999999996</v>
      </c>
      <c r="K72" s="6">
        <f t="shared" si="31"/>
        <v>0.69350000000000001</v>
      </c>
      <c r="L72" s="6">
        <f t="shared" si="31"/>
        <v>0.64190000000000003</v>
      </c>
      <c r="M72" s="6">
        <f t="shared" si="31"/>
        <v>0</v>
      </c>
      <c r="N72" s="6">
        <f t="shared" si="31"/>
        <v>0</v>
      </c>
      <c r="O72" s="6">
        <f t="shared" si="31"/>
        <v>0</v>
      </c>
      <c r="P72" s="6">
        <f t="shared" si="31"/>
        <v>0</v>
      </c>
      <c r="Q72" s="6"/>
      <c r="R72" s="6"/>
      <c r="S72" s="6"/>
    </row>
    <row r="73" spans="1:19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>
      <c r="A75" s="34" t="s">
        <v>109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>
      <c r="A76" s="34" t="str">
        <f>' 5 throw'!A3</f>
        <v>hammer</v>
      </c>
      <c r="C76" s="6">
        <f>C20</f>
        <v>1.03</v>
      </c>
      <c r="D76" s="6">
        <f t="shared" ref="D76:P76" si="32">D20</f>
        <v>1.1252</v>
      </c>
      <c r="E76" s="6">
        <f t="shared" si="32"/>
        <v>1.2397</v>
      </c>
      <c r="F76" s="6">
        <f t="shared" si="32"/>
        <v>1.1863999999999999</v>
      </c>
      <c r="G76" s="6">
        <f t="shared" si="32"/>
        <v>1.3145</v>
      </c>
      <c r="H76" s="6">
        <f t="shared" si="32"/>
        <v>1.3082</v>
      </c>
      <c r="I76" s="6">
        <f t="shared" si="32"/>
        <v>1.4656</v>
      </c>
      <c r="J76" s="6">
        <f t="shared" si="32"/>
        <v>1.4523999999999999</v>
      </c>
      <c r="K76" s="6">
        <f t="shared" si="32"/>
        <v>1.649</v>
      </c>
      <c r="L76" s="6">
        <f t="shared" si="32"/>
        <v>1.8653999999999999</v>
      </c>
      <c r="M76" s="6">
        <f t="shared" si="32"/>
        <v>2.2212000000000001</v>
      </c>
      <c r="N76" s="6">
        <f t="shared" si="32"/>
        <v>2.7616000000000001</v>
      </c>
      <c r="O76" s="6">
        <f t="shared" si="32"/>
        <v>3.6894999999999998</v>
      </c>
      <c r="P76" s="6">
        <f t="shared" si="32"/>
        <v>5.6368999999999998</v>
      </c>
      <c r="Q76" s="6"/>
      <c r="R76" s="6"/>
      <c r="S76" s="6"/>
    </row>
    <row r="77" spans="1:19">
      <c r="A77" s="34" t="str">
        <f>' 5 throw'!A4</f>
        <v>shot</v>
      </c>
      <c r="C77" s="6">
        <f>C21</f>
        <v>1.0371999999999999</v>
      </c>
      <c r="D77" s="6">
        <f t="shared" ref="D77:P77" si="33">D21</f>
        <v>1.1136999999999999</v>
      </c>
      <c r="E77" s="6">
        <f t="shared" si="33"/>
        <v>1.2022999999999999</v>
      </c>
      <c r="F77" s="6">
        <f t="shared" si="33"/>
        <v>1.1720999999999999</v>
      </c>
      <c r="G77" s="6">
        <f t="shared" si="33"/>
        <v>1.2706</v>
      </c>
      <c r="H77" s="6">
        <f t="shared" si="33"/>
        <v>1.2482</v>
      </c>
      <c r="I77" s="6">
        <f t="shared" si="33"/>
        <v>1.3607</v>
      </c>
      <c r="J77" s="6">
        <f t="shared" si="33"/>
        <v>1.2806</v>
      </c>
      <c r="K77" s="6">
        <f t="shared" si="33"/>
        <v>1.3993</v>
      </c>
      <c r="L77" s="6">
        <f t="shared" si="33"/>
        <v>1.5053000000000001</v>
      </c>
      <c r="M77" s="6">
        <f t="shared" si="33"/>
        <v>1.6866000000000001</v>
      </c>
      <c r="N77" s="6">
        <f t="shared" si="33"/>
        <v>1.9535</v>
      </c>
      <c r="O77" s="6">
        <f t="shared" si="33"/>
        <v>2.4043999999999999</v>
      </c>
      <c r="P77" s="6">
        <f t="shared" si="33"/>
        <v>3.3512</v>
      </c>
      <c r="Q77" s="6"/>
      <c r="R77" s="6"/>
      <c r="S77" s="6"/>
    </row>
    <row r="78" spans="1:19">
      <c r="A78" s="34" t="str">
        <f>' 5 throw'!A5</f>
        <v>discus</v>
      </c>
      <c r="C78" s="6">
        <f>C22</f>
        <v>1.0143</v>
      </c>
      <c r="D78" s="6">
        <f t="shared" ref="D78:P78" si="34">D22</f>
        <v>1.1013999999999999</v>
      </c>
      <c r="E78" s="6">
        <f t="shared" si="34"/>
        <v>1.2049000000000001</v>
      </c>
      <c r="F78" s="6">
        <f t="shared" si="34"/>
        <v>1.0218</v>
      </c>
      <c r="G78" s="6">
        <f t="shared" si="34"/>
        <v>1.1103000000000001</v>
      </c>
      <c r="H78" s="6">
        <f t="shared" si="34"/>
        <v>1.0628</v>
      </c>
      <c r="I78" s="6">
        <f t="shared" si="34"/>
        <v>1.1637</v>
      </c>
      <c r="J78" s="6">
        <f t="shared" si="34"/>
        <v>1.2781</v>
      </c>
      <c r="K78" s="6">
        <f t="shared" si="34"/>
        <v>1.4332</v>
      </c>
      <c r="L78" s="6">
        <f t="shared" si="34"/>
        <v>1.6440999999999999</v>
      </c>
      <c r="M78" s="6">
        <f t="shared" si="34"/>
        <v>1.9508000000000001</v>
      </c>
      <c r="N78" s="6">
        <f t="shared" si="34"/>
        <v>2.4401999999999999</v>
      </c>
      <c r="O78" s="6">
        <f t="shared" si="34"/>
        <v>3.3477999999999999</v>
      </c>
      <c r="P78" s="6">
        <f t="shared" si="34"/>
        <v>5.6116000000000001</v>
      </c>
      <c r="Q78" s="6"/>
      <c r="R78" s="6"/>
      <c r="S78" s="6"/>
    </row>
    <row r="79" spans="1:19">
      <c r="A79" s="34" t="str">
        <f>' 5 throw'!A6</f>
        <v>javelin</v>
      </c>
      <c r="C79" s="6">
        <f>C23</f>
        <v>1.0125999999999999</v>
      </c>
      <c r="D79" s="6">
        <f t="shared" ref="D79:P79" si="35">D23</f>
        <v>1.0862000000000001</v>
      </c>
      <c r="E79" s="6">
        <f t="shared" si="35"/>
        <v>1.1716</v>
      </c>
      <c r="F79" s="6">
        <f t="shared" si="35"/>
        <v>1.2278</v>
      </c>
      <c r="G79" s="6">
        <f t="shared" si="35"/>
        <v>1.3380000000000001</v>
      </c>
      <c r="H79" s="6">
        <f t="shared" si="35"/>
        <v>1.4139999999999999</v>
      </c>
      <c r="I79" s="6">
        <f t="shared" si="35"/>
        <v>1.5620000000000001</v>
      </c>
      <c r="J79" s="6">
        <f t="shared" si="35"/>
        <v>1.6800999999999999</v>
      </c>
      <c r="K79" s="6">
        <f t="shared" si="35"/>
        <v>1.8932</v>
      </c>
      <c r="L79" s="6">
        <f t="shared" si="35"/>
        <v>2.0952000000000002</v>
      </c>
      <c r="M79" s="6">
        <f t="shared" si="35"/>
        <v>2.4378000000000002</v>
      </c>
      <c r="N79" s="6">
        <f t="shared" si="35"/>
        <v>2.9137</v>
      </c>
      <c r="O79" s="6">
        <f t="shared" si="35"/>
        <v>3.6206</v>
      </c>
      <c r="P79" s="6">
        <f t="shared" si="35"/>
        <v>0</v>
      </c>
      <c r="Q79" s="6"/>
      <c r="R79" s="6"/>
      <c r="S79" s="6"/>
    </row>
    <row r="80" spans="1:19">
      <c r="A80" s="34" t="str">
        <f>' 5 throw'!A7</f>
        <v>weight</v>
      </c>
      <c r="C80" s="6">
        <f>C24</f>
        <v>1.0203</v>
      </c>
      <c r="D80" s="6">
        <f t="shared" ref="D80:P80" si="36">D24</f>
        <v>1.0898000000000001</v>
      </c>
      <c r="E80" s="6">
        <f t="shared" si="36"/>
        <v>1.1697</v>
      </c>
      <c r="F80" s="6">
        <f t="shared" si="36"/>
        <v>1.0488</v>
      </c>
      <c r="G80" s="6">
        <f t="shared" si="36"/>
        <v>1.1225000000000001</v>
      </c>
      <c r="H80" s="6">
        <f t="shared" si="36"/>
        <v>1.0424</v>
      </c>
      <c r="I80" s="6">
        <f t="shared" si="36"/>
        <v>1.1153</v>
      </c>
      <c r="J80" s="6">
        <f t="shared" si="36"/>
        <v>1.1408</v>
      </c>
      <c r="K80" s="6">
        <f t="shared" si="36"/>
        <v>1.2285999999999999</v>
      </c>
      <c r="L80" s="6">
        <f t="shared" si="36"/>
        <v>1.3043</v>
      </c>
      <c r="M80" s="6">
        <f t="shared" si="36"/>
        <v>1.4452</v>
      </c>
      <c r="N80" s="6">
        <f t="shared" si="36"/>
        <v>1.6714</v>
      </c>
      <c r="O80" s="6">
        <f t="shared" si="36"/>
        <v>2.1057000000000001</v>
      </c>
      <c r="P80" s="6">
        <f t="shared" si="36"/>
        <v>3.2456</v>
      </c>
      <c r="Q80" s="6"/>
      <c r="R80" s="6"/>
      <c r="S80" s="6"/>
    </row>
    <row r="81" spans="1:19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>
      <c r="A83" s="34" t="s">
        <v>110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>
      <c r="A84" s="34" t="str">
        <f>'5 indoor'!A3</f>
        <v>60 hrd</v>
      </c>
      <c r="C84" s="6">
        <f>C12</f>
        <v>0.98380000000000001</v>
      </c>
      <c r="D84" s="6">
        <f t="shared" ref="D84:P84" si="37">D12</f>
        <v>0.9466</v>
      </c>
      <c r="E84" s="6">
        <f t="shared" si="37"/>
        <v>0.90939999999999999</v>
      </c>
      <c r="F84" s="6">
        <f t="shared" si="37"/>
        <v>0.89219999999999999</v>
      </c>
      <c r="G84" s="6">
        <f t="shared" si="37"/>
        <v>0.85499999999999998</v>
      </c>
      <c r="H84" s="6">
        <f t="shared" si="37"/>
        <v>0.83120000000000005</v>
      </c>
      <c r="I84" s="6">
        <f t="shared" si="37"/>
        <v>0.79400000000000004</v>
      </c>
      <c r="J84" s="6">
        <f t="shared" si="37"/>
        <v>0.77139999999999997</v>
      </c>
      <c r="K84" s="6">
        <f t="shared" si="37"/>
        <v>0.73280000000000001</v>
      </c>
      <c r="L84" s="6">
        <f t="shared" si="37"/>
        <v>0.68259999999999998</v>
      </c>
      <c r="M84" s="6">
        <f t="shared" si="37"/>
        <v>0.61780000000000002</v>
      </c>
      <c r="N84" s="6">
        <f t="shared" si="37"/>
        <v>0.50009999999999999</v>
      </c>
      <c r="O84" s="6">
        <f t="shared" si="37"/>
        <v>0.41189999999999999</v>
      </c>
      <c r="P84" s="6">
        <f t="shared" si="37"/>
        <v>0.31369999999999998</v>
      </c>
      <c r="Q84" s="6"/>
      <c r="R84" s="6"/>
      <c r="S84" s="6"/>
    </row>
    <row r="85" spans="1:19">
      <c r="A85" s="34" t="str">
        <f>'5 indoor'!A4</f>
        <v>long</v>
      </c>
      <c r="C85" s="6">
        <f>C18</f>
        <v>1.0317000000000001</v>
      </c>
      <c r="D85" s="6">
        <f t="shared" ref="D85:P85" si="38">D18</f>
        <v>1.0899000000000001</v>
      </c>
      <c r="E85" s="6">
        <f t="shared" si="38"/>
        <v>1.1551</v>
      </c>
      <c r="F85" s="6">
        <f t="shared" si="38"/>
        <v>1.2285999999999999</v>
      </c>
      <c r="G85" s="6">
        <f t="shared" si="38"/>
        <v>1.3121</v>
      </c>
      <c r="H85" s="6">
        <f t="shared" si="38"/>
        <v>1.4077999999999999</v>
      </c>
      <c r="I85" s="6">
        <f t="shared" si="38"/>
        <v>1.5185999999999999</v>
      </c>
      <c r="J85" s="6">
        <f t="shared" si="38"/>
        <v>1.6482000000000001</v>
      </c>
      <c r="K85" s="6">
        <f t="shared" si="38"/>
        <v>1.8021</v>
      </c>
      <c r="L85" s="6">
        <f t="shared" si="38"/>
        <v>1.9876</v>
      </c>
      <c r="M85" s="6">
        <f t="shared" si="38"/>
        <v>2.2158000000000002</v>
      </c>
      <c r="N85" s="6">
        <f t="shared" si="38"/>
        <v>2.5030999999999999</v>
      </c>
      <c r="O85" s="6">
        <f t="shared" si="38"/>
        <v>2.8759999999999999</v>
      </c>
      <c r="P85" s="6">
        <f t="shared" si="38"/>
        <v>0</v>
      </c>
      <c r="Q85" s="6"/>
      <c r="R85" s="6"/>
      <c r="S85" s="6"/>
    </row>
    <row r="86" spans="1:19">
      <c r="A86" s="34" t="str">
        <f>'5 indoor'!A5</f>
        <v>shot</v>
      </c>
      <c r="C86" s="6">
        <f>C21</f>
        <v>1.0371999999999999</v>
      </c>
      <c r="D86" s="6">
        <f t="shared" ref="D86:P86" si="39">D21</f>
        <v>1.1136999999999999</v>
      </c>
      <c r="E86" s="6">
        <f t="shared" si="39"/>
        <v>1.2022999999999999</v>
      </c>
      <c r="F86" s="6">
        <f t="shared" si="39"/>
        <v>1.1720999999999999</v>
      </c>
      <c r="G86" s="6">
        <f t="shared" si="39"/>
        <v>1.2706</v>
      </c>
      <c r="H86" s="6">
        <f t="shared" si="39"/>
        <v>1.2482</v>
      </c>
      <c r="I86" s="6">
        <f t="shared" si="39"/>
        <v>1.3607</v>
      </c>
      <c r="J86" s="6">
        <f t="shared" si="39"/>
        <v>1.2806</v>
      </c>
      <c r="K86" s="6">
        <f t="shared" si="39"/>
        <v>1.3993</v>
      </c>
      <c r="L86" s="6">
        <f t="shared" si="39"/>
        <v>1.5053000000000001</v>
      </c>
      <c r="M86" s="6">
        <f t="shared" si="39"/>
        <v>1.6866000000000001</v>
      </c>
      <c r="N86" s="6">
        <f t="shared" si="39"/>
        <v>1.9535</v>
      </c>
      <c r="O86" s="6">
        <f t="shared" si="39"/>
        <v>2.4043999999999999</v>
      </c>
      <c r="P86" s="6">
        <f t="shared" si="39"/>
        <v>3.3512</v>
      </c>
      <c r="Q86" s="6"/>
      <c r="R86" s="6"/>
      <c r="S86" s="6"/>
    </row>
    <row r="87" spans="1:19">
      <c r="A87" s="34" t="str">
        <f>'5 indoor'!A6</f>
        <v>high</v>
      </c>
      <c r="C87" s="6">
        <f>C16</f>
        <v>1.026</v>
      </c>
      <c r="D87" s="6">
        <f t="shared" ref="D87:P87" si="40">D16</f>
        <v>1.0486</v>
      </c>
      <c r="E87" s="6">
        <f t="shared" si="40"/>
        <v>1.1022000000000001</v>
      </c>
      <c r="F87" s="6">
        <f t="shared" si="40"/>
        <v>1.1617</v>
      </c>
      <c r="G87" s="6">
        <f t="shared" si="40"/>
        <v>1.228</v>
      </c>
      <c r="H87" s="6">
        <f t="shared" si="40"/>
        <v>1.3025</v>
      </c>
      <c r="I87" s="6">
        <f t="shared" si="40"/>
        <v>1.3869</v>
      </c>
      <c r="J87" s="6">
        <f t="shared" si="40"/>
        <v>1.4832000000000001</v>
      </c>
      <c r="K87" s="6">
        <f t="shared" si="40"/>
        <v>1.5943000000000001</v>
      </c>
      <c r="L87" s="6">
        <f t="shared" si="40"/>
        <v>1.7241</v>
      </c>
      <c r="M87" s="6">
        <f t="shared" si="40"/>
        <v>1.8778999999999999</v>
      </c>
      <c r="N87" s="6">
        <f t="shared" si="40"/>
        <v>2.0634999999999999</v>
      </c>
      <c r="O87" s="6">
        <f t="shared" si="40"/>
        <v>2.2925</v>
      </c>
      <c r="P87" s="6">
        <f t="shared" si="40"/>
        <v>3.5</v>
      </c>
      <c r="Q87" s="6"/>
      <c r="R87" s="6"/>
      <c r="S87" s="6"/>
    </row>
    <row r="88" spans="1:19">
      <c r="A88" s="34" t="str">
        <f>'5 indoor'!A7</f>
        <v>1000 m</v>
      </c>
      <c r="C88" s="6">
        <f>C7</f>
        <v>0.99280000000000002</v>
      </c>
      <c r="D88" s="6">
        <f t="shared" ref="D88:P88" si="41">D7</f>
        <v>0.95369999999999999</v>
      </c>
      <c r="E88" s="6">
        <f t="shared" si="41"/>
        <v>0.91459999999999997</v>
      </c>
      <c r="F88" s="6">
        <f t="shared" si="41"/>
        <v>0.87549999999999994</v>
      </c>
      <c r="G88" s="6">
        <f t="shared" si="41"/>
        <v>0.83640000000000003</v>
      </c>
      <c r="H88" s="6">
        <f t="shared" si="41"/>
        <v>0.79679999999999995</v>
      </c>
      <c r="I88" s="6">
        <f t="shared" si="41"/>
        <v>0.75609999999999999</v>
      </c>
      <c r="J88" s="6">
        <f t="shared" si="41"/>
        <v>0.71109999999999995</v>
      </c>
      <c r="K88" s="6">
        <f t="shared" si="41"/>
        <v>0.65880000000000005</v>
      </c>
      <c r="L88" s="6">
        <f t="shared" si="41"/>
        <v>0.59519999999999995</v>
      </c>
      <c r="M88" s="6">
        <f t="shared" si="41"/>
        <v>0.51529999999999998</v>
      </c>
      <c r="N88" s="6">
        <f t="shared" si="41"/>
        <v>0.41270000000000001</v>
      </c>
      <c r="O88" s="6">
        <f t="shared" si="41"/>
        <v>0.27910000000000001</v>
      </c>
      <c r="P88" s="6">
        <f t="shared" si="41"/>
        <v>0</v>
      </c>
      <c r="Q88" s="6"/>
      <c r="R88" s="6"/>
      <c r="S88" s="6"/>
    </row>
    <row r="89" spans="1:19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>
      <c r="A91" s="34" t="s">
        <v>111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>
      <c r="A92" s="34" t="str">
        <f>'7 indoor'!A3</f>
        <v>60 m</v>
      </c>
      <c r="C92" s="6">
        <f>C2</f>
        <v>0.9859</v>
      </c>
      <c r="D92" s="6">
        <f t="shared" ref="D92:P92" si="42">D2</f>
        <v>0.95679999999999998</v>
      </c>
      <c r="E92" s="6">
        <f t="shared" si="42"/>
        <v>0.92769999999999997</v>
      </c>
      <c r="F92" s="6">
        <f t="shared" si="42"/>
        <v>0.89859999999999995</v>
      </c>
      <c r="G92" s="6">
        <f t="shared" si="42"/>
        <v>0.86950000000000005</v>
      </c>
      <c r="H92" s="6">
        <f t="shared" si="42"/>
        <v>0.84040000000000004</v>
      </c>
      <c r="I92" s="6">
        <f t="shared" si="42"/>
        <v>0.81010000000000004</v>
      </c>
      <c r="J92" s="6">
        <f t="shared" si="42"/>
        <v>0.7772</v>
      </c>
      <c r="K92" s="6">
        <f t="shared" si="42"/>
        <v>0.7399</v>
      </c>
      <c r="L92" s="6">
        <f t="shared" si="42"/>
        <v>0.69569999999999999</v>
      </c>
      <c r="M92" s="6">
        <f t="shared" si="42"/>
        <v>0.64129999999999998</v>
      </c>
      <c r="N92" s="6">
        <f t="shared" si="42"/>
        <v>0.57250000000000001</v>
      </c>
      <c r="O92" s="6">
        <f t="shared" si="42"/>
        <v>0.48399999999999999</v>
      </c>
      <c r="P92" s="6">
        <f t="shared" si="42"/>
        <v>0.27829999999999999</v>
      </c>
      <c r="Q92" s="6"/>
      <c r="R92" s="6"/>
      <c r="S92" s="6"/>
    </row>
    <row r="93" spans="1:19">
      <c r="A93" s="34" t="str">
        <f>'7 indoor'!A4</f>
        <v>long</v>
      </c>
      <c r="C93" s="6">
        <f>C18</f>
        <v>1.0317000000000001</v>
      </c>
      <c r="D93" s="6">
        <f t="shared" ref="D93:P93" si="43">D18</f>
        <v>1.0899000000000001</v>
      </c>
      <c r="E93" s="6">
        <f t="shared" si="43"/>
        <v>1.1551</v>
      </c>
      <c r="F93" s="6">
        <f t="shared" si="43"/>
        <v>1.2285999999999999</v>
      </c>
      <c r="G93" s="6">
        <f t="shared" si="43"/>
        <v>1.3121</v>
      </c>
      <c r="H93" s="6">
        <f t="shared" si="43"/>
        <v>1.4077999999999999</v>
      </c>
      <c r="I93" s="6">
        <f t="shared" si="43"/>
        <v>1.5185999999999999</v>
      </c>
      <c r="J93" s="6">
        <f t="shared" si="43"/>
        <v>1.6482000000000001</v>
      </c>
      <c r="K93" s="6">
        <f t="shared" si="43"/>
        <v>1.8021</v>
      </c>
      <c r="L93" s="6">
        <f t="shared" si="43"/>
        <v>1.9876</v>
      </c>
      <c r="M93" s="6">
        <f t="shared" si="43"/>
        <v>2.2158000000000002</v>
      </c>
      <c r="N93" s="6">
        <f t="shared" si="43"/>
        <v>2.5030999999999999</v>
      </c>
      <c r="O93" s="6">
        <f t="shared" si="43"/>
        <v>2.8759999999999999</v>
      </c>
      <c r="P93" s="6">
        <f t="shared" si="43"/>
        <v>0</v>
      </c>
      <c r="Q93" s="6"/>
      <c r="R93" s="6"/>
      <c r="S93" s="6"/>
    </row>
    <row r="94" spans="1:19">
      <c r="A94" s="34" t="str">
        <f>'7 indoor'!A5</f>
        <v>shot</v>
      </c>
      <c r="C94" s="6">
        <f>C21</f>
        <v>1.0371999999999999</v>
      </c>
      <c r="D94" s="6">
        <f t="shared" ref="D94:P94" si="44">D21</f>
        <v>1.1136999999999999</v>
      </c>
      <c r="E94" s="6">
        <f t="shared" si="44"/>
        <v>1.2022999999999999</v>
      </c>
      <c r="F94" s="6">
        <f t="shared" si="44"/>
        <v>1.1720999999999999</v>
      </c>
      <c r="G94" s="6">
        <f t="shared" si="44"/>
        <v>1.2706</v>
      </c>
      <c r="H94" s="6">
        <f t="shared" si="44"/>
        <v>1.2482</v>
      </c>
      <c r="I94" s="6">
        <f t="shared" si="44"/>
        <v>1.3607</v>
      </c>
      <c r="J94" s="6">
        <f t="shared" si="44"/>
        <v>1.2806</v>
      </c>
      <c r="K94" s="6">
        <f t="shared" si="44"/>
        <v>1.3993</v>
      </c>
      <c r="L94" s="6">
        <f t="shared" si="44"/>
        <v>1.5053000000000001</v>
      </c>
      <c r="M94" s="6">
        <f t="shared" si="44"/>
        <v>1.6866000000000001</v>
      </c>
      <c r="N94" s="6">
        <f t="shared" si="44"/>
        <v>1.9535</v>
      </c>
      <c r="O94" s="6">
        <f t="shared" si="44"/>
        <v>2.4043999999999999</v>
      </c>
      <c r="P94" s="6">
        <f t="shared" si="44"/>
        <v>3.3512</v>
      </c>
      <c r="Q94" s="6"/>
      <c r="R94" s="6"/>
      <c r="S94" s="6"/>
    </row>
    <row r="95" spans="1:19">
      <c r="A95" s="34" t="str">
        <f>'7 indoor'!A6</f>
        <v>high</v>
      </c>
      <c r="C95" s="6">
        <f>C16</f>
        <v>1.026</v>
      </c>
      <c r="D95" s="6">
        <f t="shared" ref="D95:P95" si="45">D16</f>
        <v>1.0486</v>
      </c>
      <c r="E95" s="6">
        <f t="shared" si="45"/>
        <v>1.1022000000000001</v>
      </c>
      <c r="F95" s="6">
        <f t="shared" si="45"/>
        <v>1.1617</v>
      </c>
      <c r="G95" s="6">
        <f t="shared" si="45"/>
        <v>1.228</v>
      </c>
      <c r="H95" s="6">
        <f t="shared" si="45"/>
        <v>1.3025</v>
      </c>
      <c r="I95" s="6">
        <f t="shared" si="45"/>
        <v>1.3869</v>
      </c>
      <c r="J95" s="6">
        <f t="shared" si="45"/>
        <v>1.4832000000000001</v>
      </c>
      <c r="K95" s="6">
        <f t="shared" si="45"/>
        <v>1.5943000000000001</v>
      </c>
      <c r="L95" s="6">
        <f t="shared" si="45"/>
        <v>1.7241</v>
      </c>
      <c r="M95" s="6">
        <f t="shared" si="45"/>
        <v>1.8778999999999999</v>
      </c>
      <c r="N95" s="6">
        <f t="shared" si="45"/>
        <v>2.0634999999999999</v>
      </c>
      <c r="O95" s="6">
        <f t="shared" si="45"/>
        <v>2.2925</v>
      </c>
      <c r="P95" s="6">
        <f t="shared" si="45"/>
        <v>3.5</v>
      </c>
      <c r="Q95" s="6"/>
      <c r="R95" s="6"/>
      <c r="S95" s="6"/>
    </row>
    <row r="96" spans="1:19">
      <c r="A96" s="34" t="str">
        <f>'7 indoor'!A7</f>
        <v>day 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>
      <c r="A97" s="34">
        <f>'7 indoor'!A8</f>
        <v>0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>
      <c r="A98" s="34" t="str">
        <f>'7 indoor'!A9</f>
        <v>60 hrd</v>
      </c>
      <c r="C98" s="6">
        <f>C12</f>
        <v>0.98380000000000001</v>
      </c>
      <c r="D98" s="6">
        <f t="shared" ref="D98:P98" si="46">D12</f>
        <v>0.9466</v>
      </c>
      <c r="E98" s="6">
        <f t="shared" si="46"/>
        <v>0.90939999999999999</v>
      </c>
      <c r="F98" s="6">
        <f t="shared" si="46"/>
        <v>0.89219999999999999</v>
      </c>
      <c r="G98" s="6">
        <f t="shared" si="46"/>
        <v>0.85499999999999998</v>
      </c>
      <c r="H98" s="6">
        <f t="shared" si="46"/>
        <v>0.83120000000000005</v>
      </c>
      <c r="I98" s="6">
        <f t="shared" si="46"/>
        <v>0.79400000000000004</v>
      </c>
      <c r="J98" s="6">
        <f t="shared" si="46"/>
        <v>0.77139999999999997</v>
      </c>
      <c r="K98" s="6">
        <f t="shared" si="46"/>
        <v>0.73280000000000001</v>
      </c>
      <c r="L98" s="6">
        <f t="shared" si="46"/>
        <v>0.68259999999999998</v>
      </c>
      <c r="M98" s="6">
        <f t="shared" si="46"/>
        <v>0.61780000000000002</v>
      </c>
      <c r="N98" s="6">
        <f t="shared" si="46"/>
        <v>0.50009999999999999</v>
      </c>
      <c r="O98" s="6">
        <f t="shared" si="46"/>
        <v>0.41189999999999999</v>
      </c>
      <c r="P98" s="6">
        <f t="shared" si="46"/>
        <v>0.31369999999999998</v>
      </c>
      <c r="Q98" s="6"/>
      <c r="R98" s="6"/>
      <c r="S98" s="6"/>
    </row>
    <row r="99" spans="1:19">
      <c r="A99" s="34" t="str">
        <f>'7 indoor'!A10</f>
        <v>pole</v>
      </c>
      <c r="C99" s="6">
        <f>C17</f>
        <v>1.0167999999999999</v>
      </c>
      <c r="D99" s="6">
        <f t="shared" ref="D99:P99" si="47">D17</f>
        <v>1.0772999999999999</v>
      </c>
      <c r="E99" s="6">
        <f t="shared" si="47"/>
        <v>1.1480999999999999</v>
      </c>
      <c r="F99" s="6">
        <f t="shared" si="47"/>
        <v>1.2272000000000001</v>
      </c>
      <c r="G99" s="6">
        <f t="shared" si="47"/>
        <v>1.3182</v>
      </c>
      <c r="H99" s="6">
        <f t="shared" si="47"/>
        <v>1.4236</v>
      </c>
      <c r="I99" s="6">
        <f t="shared" si="47"/>
        <v>1.5475000000000001</v>
      </c>
      <c r="J99" s="6">
        <f t="shared" si="47"/>
        <v>1.6949000000000001</v>
      </c>
      <c r="K99" s="6">
        <f t="shared" si="47"/>
        <v>1.8733</v>
      </c>
      <c r="L99" s="6">
        <f t="shared" si="47"/>
        <v>2.0937999999999999</v>
      </c>
      <c r="M99" s="6">
        <f t="shared" si="47"/>
        <v>2.3730000000000002</v>
      </c>
      <c r="N99" s="6">
        <f t="shared" si="47"/>
        <v>2.7382</v>
      </c>
      <c r="O99" s="6">
        <f t="shared" si="47"/>
        <v>3.2362000000000002</v>
      </c>
      <c r="P99" s="6">
        <f t="shared" si="47"/>
        <v>4.8547000000000002</v>
      </c>
      <c r="Q99" s="6"/>
      <c r="R99" s="6"/>
      <c r="S99" s="6"/>
    </row>
    <row r="100" spans="1:19">
      <c r="A100" s="34" t="str">
        <f>'7 indoor'!A11</f>
        <v>1000 m</v>
      </c>
      <c r="C100" s="6">
        <f>C7</f>
        <v>0.99280000000000002</v>
      </c>
      <c r="D100" s="6">
        <f t="shared" ref="D100:P100" si="48">D7</f>
        <v>0.95369999999999999</v>
      </c>
      <c r="E100" s="6">
        <f t="shared" si="48"/>
        <v>0.91459999999999997</v>
      </c>
      <c r="F100" s="6">
        <f t="shared" si="48"/>
        <v>0.87549999999999994</v>
      </c>
      <c r="G100" s="6">
        <f t="shared" si="48"/>
        <v>0.83640000000000003</v>
      </c>
      <c r="H100" s="6">
        <f t="shared" si="48"/>
        <v>0.79679999999999995</v>
      </c>
      <c r="I100" s="6">
        <f t="shared" si="48"/>
        <v>0.75609999999999999</v>
      </c>
      <c r="J100" s="6">
        <f t="shared" si="48"/>
        <v>0.71109999999999995</v>
      </c>
      <c r="K100" s="6">
        <f t="shared" si="48"/>
        <v>0.65880000000000005</v>
      </c>
      <c r="L100" s="6">
        <f t="shared" si="48"/>
        <v>0.59519999999999995</v>
      </c>
      <c r="M100" s="6">
        <f t="shared" si="48"/>
        <v>0.51529999999999998</v>
      </c>
      <c r="N100" s="6">
        <f t="shared" si="48"/>
        <v>0.41270000000000001</v>
      </c>
      <c r="O100" s="6">
        <f t="shared" si="48"/>
        <v>0.27910000000000001</v>
      </c>
      <c r="P100" s="6">
        <f t="shared" si="48"/>
        <v>0</v>
      </c>
      <c r="Q100" s="6"/>
      <c r="R100" s="6"/>
      <c r="S100" s="6"/>
    </row>
    <row r="101" spans="1:19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3:19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3:19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</sheetData>
  <phoneticPr fontId="8"/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"/>
  <sheetViews>
    <sheetView topLeftCell="A2" zoomScale="150" zoomScaleNormal="100" workbookViewId="0">
      <selection activeCell="R22" sqref="R22"/>
    </sheetView>
  </sheetViews>
  <sheetFormatPr defaultColWidth="10.85546875" defaultRowHeight="12"/>
  <cols>
    <col min="1" max="1" width="12" style="31" bestFit="1" customWidth="1"/>
    <col min="2" max="2" width="9" style="31" bestFit="1" customWidth="1"/>
    <col min="3" max="3" width="2.140625" style="31" bestFit="1" customWidth="1"/>
    <col min="4" max="4" width="5.7109375" style="31" bestFit="1" customWidth="1"/>
    <col min="5" max="5" width="6.7109375" style="31" hidden="1" customWidth="1"/>
    <col min="6" max="6" width="6.140625" style="31" bestFit="1" customWidth="1"/>
    <col min="7" max="7" width="4.85546875" style="31" hidden="1" customWidth="1"/>
    <col min="8" max="8" width="2.140625" style="31" bestFit="1" customWidth="1"/>
    <col min="9" max="9" width="5.7109375" style="31" customWidth="1"/>
    <col min="10" max="10" width="7.7109375" style="31" bestFit="1" customWidth="1"/>
    <col min="11" max="11" width="6.7109375" style="31" bestFit="1" customWidth="1"/>
    <col min="12" max="12" width="6.7109375" style="31" hidden="1" customWidth="1"/>
    <col min="13" max="13" width="5.140625" style="31" hidden="1" customWidth="1"/>
    <col min="14" max="14" width="4.140625" style="31" hidden="1" customWidth="1"/>
    <col min="15" max="16" width="7.7109375" style="31" hidden="1" customWidth="1"/>
    <col min="17" max="17" width="2.140625" style="31" bestFit="1" customWidth="1"/>
    <col min="18" max="18" width="5.7109375" style="31" bestFit="1" customWidth="1"/>
    <col min="19" max="19" width="7.7109375" style="31" bestFit="1" customWidth="1"/>
    <col min="20" max="20" width="6.7109375" style="31" bestFit="1" customWidth="1"/>
    <col min="21" max="21" width="6.7109375" style="31" hidden="1" customWidth="1"/>
    <col min="22" max="23" width="5.140625" style="31" hidden="1" customWidth="1"/>
    <col min="24" max="24" width="7.7109375" style="31" hidden="1" customWidth="1"/>
    <col min="25" max="25" width="6.7109375" style="31" hidden="1" customWidth="1"/>
    <col min="26" max="26" width="2.140625" style="31" hidden="1" customWidth="1"/>
    <col min="27" max="27" width="5.7109375" style="31" hidden="1" customWidth="1"/>
    <col min="28" max="28" width="7.7109375" style="31" hidden="1" customWidth="1"/>
    <col min="29" max="30" width="6.7109375" style="31" hidden="1" customWidth="1"/>
    <col min="31" max="32" width="5.140625" style="31" hidden="1" customWidth="1"/>
    <col min="33" max="34" width="7.7109375" style="31" hidden="1" customWidth="1"/>
    <col min="35" max="35" width="2.140625" style="31" bestFit="1" customWidth="1"/>
    <col min="36" max="36" width="5.7109375" style="31" bestFit="1" customWidth="1"/>
    <col min="37" max="37" width="7.7109375" style="31" bestFit="1" customWidth="1"/>
    <col min="38" max="38" width="6.7109375" style="31" bestFit="1" customWidth="1"/>
    <col min="39" max="39" width="6.7109375" style="31" hidden="1" customWidth="1"/>
    <col min="40" max="41" width="5.140625" style="31" hidden="1" customWidth="1"/>
    <col min="42" max="42" width="7.7109375" style="31" hidden="1" customWidth="1"/>
    <col min="43" max="43" width="5.7109375" style="31" hidden="1" customWidth="1"/>
    <col min="44" max="44" width="2.140625" style="31" bestFit="1" customWidth="1"/>
    <col min="45" max="45" width="5.7109375" style="31" bestFit="1" customWidth="1"/>
    <col min="46" max="46" width="7.7109375" style="31" bestFit="1" customWidth="1"/>
    <col min="47" max="47" width="6.7109375" style="31" bestFit="1" customWidth="1"/>
    <col min="48" max="48" width="6.7109375" style="31" hidden="1" customWidth="1"/>
    <col min="49" max="50" width="5.140625" style="31" hidden="1" customWidth="1"/>
    <col min="51" max="51" width="7.7109375" style="31" hidden="1" customWidth="1"/>
    <col min="52" max="52" width="5.140625" style="31" hidden="1" customWidth="1"/>
    <col min="53" max="53" width="2.140625" style="31" bestFit="1" customWidth="1"/>
    <col min="54" max="54" width="5.7109375" style="31" bestFit="1" customWidth="1"/>
    <col min="55" max="55" width="7.7109375" style="31" bestFit="1" customWidth="1"/>
    <col min="56" max="56" width="6.7109375" style="31" bestFit="1" customWidth="1"/>
    <col min="57" max="57" width="6.7109375" style="31" hidden="1" customWidth="1"/>
    <col min="58" max="59" width="5.140625" style="31" hidden="1" customWidth="1"/>
    <col min="60" max="61" width="7.7109375" style="31" hidden="1" customWidth="1"/>
    <col min="62" max="62" width="2.140625" style="31" bestFit="1" customWidth="1"/>
    <col min="63" max="63" width="6.7109375" style="31" bestFit="1" customWidth="1"/>
    <col min="64" max="64" width="7.7109375" style="31" bestFit="1" customWidth="1"/>
    <col min="65" max="65" width="6.7109375" style="31" bestFit="1" customWidth="1"/>
    <col min="66" max="66" width="6.7109375" style="31" hidden="1" customWidth="1"/>
    <col min="67" max="68" width="5.140625" style="31" hidden="1" customWidth="1"/>
    <col min="69" max="69" width="7.7109375" style="31" hidden="1" customWidth="1"/>
    <col min="70" max="70" width="6.7109375" style="31" hidden="1" customWidth="1"/>
    <col min="71" max="71" width="2.140625" style="31" bestFit="1" customWidth="1"/>
    <col min="72" max="72" width="6.7109375" style="31" bestFit="1" customWidth="1"/>
    <col min="73" max="73" width="7.7109375" style="31" bestFit="1" customWidth="1"/>
    <col min="74" max="74" width="6.7109375" style="31" bestFit="1" customWidth="1"/>
    <col min="75" max="75" width="6.7109375" style="31" hidden="1" customWidth="1"/>
    <col min="76" max="79" width="5.140625" style="31" hidden="1" customWidth="1"/>
    <col min="80" max="80" width="2.140625" style="31" bestFit="1" customWidth="1"/>
    <col min="81" max="81" width="6.7109375" style="31" bestFit="1" customWidth="1"/>
    <col min="82" max="82" width="7.7109375" style="31" bestFit="1" customWidth="1"/>
    <col min="83" max="83" width="6.7109375" style="31" bestFit="1" customWidth="1"/>
    <col min="84" max="84" width="6.7109375" style="31" hidden="1" customWidth="1"/>
    <col min="85" max="86" width="5.140625" style="31" hidden="1" customWidth="1"/>
    <col min="87" max="87" width="7.7109375" style="31" hidden="1" customWidth="1"/>
    <col min="88" max="88" width="5.140625" style="31" hidden="1" customWidth="1"/>
    <col min="89" max="89" width="2.140625" style="31" bestFit="1" customWidth="1"/>
    <col min="90" max="90" width="6.7109375" style="31" bestFit="1" customWidth="1"/>
    <col min="91" max="91" width="7.7109375" style="31" bestFit="1" customWidth="1"/>
    <col min="92" max="92" width="6.7109375" style="31" bestFit="1" customWidth="1"/>
    <col min="93" max="93" width="6.7109375" style="31" hidden="1" customWidth="1"/>
    <col min="94" max="95" width="5.140625" style="31" hidden="1" customWidth="1"/>
    <col min="96" max="96" width="7.7109375" style="31" hidden="1" customWidth="1"/>
    <col min="97" max="97" width="5.140625" style="31" hidden="1" customWidth="1"/>
    <col min="98" max="98" width="2.140625" style="31" bestFit="1" customWidth="1"/>
    <col min="99" max="99" width="6.7109375" style="31" bestFit="1" customWidth="1"/>
    <col min="100" max="100" width="7.7109375" style="31" bestFit="1" customWidth="1"/>
    <col min="101" max="101" width="6.7109375" style="31" bestFit="1" customWidth="1"/>
    <col min="102" max="102" width="6.7109375" style="31" hidden="1" customWidth="1"/>
    <col min="103" max="104" width="5.140625" style="31" hidden="1" customWidth="1"/>
    <col min="105" max="105" width="7.7109375" style="31" hidden="1" customWidth="1"/>
    <col min="106" max="106" width="5.140625" style="31" hidden="1" customWidth="1"/>
    <col min="107" max="107" width="2.140625" style="31" bestFit="1" customWidth="1"/>
    <col min="108" max="108" width="6.7109375" style="31" bestFit="1" customWidth="1"/>
    <col min="109" max="109" width="7.7109375" style="31" bestFit="1" customWidth="1"/>
    <col min="110" max="110" width="6.7109375" style="31" bestFit="1" customWidth="1"/>
    <col min="111" max="111" width="6.7109375" style="31" hidden="1" customWidth="1"/>
    <col min="112" max="113" width="5.140625" style="31" hidden="1" customWidth="1"/>
    <col min="114" max="114" width="7.7109375" style="31" hidden="1" customWidth="1"/>
    <col min="115" max="115" width="5.140625" style="31" hidden="1" customWidth="1"/>
    <col min="116" max="116" width="2.140625" style="31" hidden="1" customWidth="1"/>
    <col min="117" max="117" width="6.7109375" style="31" hidden="1" customWidth="1"/>
    <col min="118" max="118" width="7.7109375" style="31" hidden="1" customWidth="1"/>
    <col min="119" max="119" width="6.7109375" style="31" hidden="1" customWidth="1"/>
    <col min="120" max="120" width="5.7109375" style="31" hidden="1" customWidth="1"/>
    <col min="121" max="122" width="5.140625" style="31" hidden="1" customWidth="1"/>
    <col min="123" max="123" width="7.7109375" style="31" hidden="1" customWidth="1"/>
    <col min="124" max="124" width="5.140625" style="31" hidden="1" customWidth="1"/>
    <col min="125" max="125" width="2.140625" style="31" hidden="1" customWidth="1"/>
    <col min="126" max="126" width="6.7109375" style="31" hidden="1" customWidth="1"/>
    <col min="127" max="127" width="7.7109375" style="31" hidden="1" customWidth="1"/>
    <col min="128" max="128" width="6.7109375" style="31" hidden="1" customWidth="1"/>
    <col min="129" max="129" width="4.7109375" style="31" hidden="1" customWidth="1"/>
    <col min="130" max="130" width="5.140625" style="31" hidden="1" customWidth="1"/>
    <col min="131" max="133" width="7.7109375" style="31" hidden="1" customWidth="1"/>
    <col min="134" max="134" width="8.140625" style="31" hidden="1" customWidth="1"/>
    <col min="135" max="136" width="5.140625" style="31" hidden="1" customWidth="1"/>
    <col min="137" max="137" width="5.28515625" style="31" hidden="1" customWidth="1"/>
    <col min="138" max="138" width="7.7109375" style="31" hidden="1" customWidth="1"/>
    <col min="139" max="139" width="6.85546875" style="31" hidden="1" customWidth="1"/>
    <col min="140" max="140" width="12" style="31" bestFit="1" customWidth="1"/>
    <col min="141" max="141" width="8" style="31" bestFit="1" customWidth="1"/>
    <col min="142" max="16384" width="10.85546875" style="31"/>
  </cols>
  <sheetData>
    <row r="1" spans="1:141">
      <c r="B1" s="80"/>
      <c r="D1" s="41"/>
      <c r="E1" s="41" t="s">
        <v>3</v>
      </c>
      <c r="F1" s="81" t="str">
        <f>vocabulaire!B32</f>
        <v>pnt</v>
      </c>
      <c r="G1" s="82"/>
      <c r="H1" s="81"/>
      <c r="I1" s="41" t="s">
        <v>69</v>
      </c>
      <c r="J1" s="81" t="str">
        <f>$F1</f>
        <v>pnt</v>
      </c>
      <c r="K1" s="83" t="s">
        <v>69</v>
      </c>
      <c r="L1" s="41" t="s">
        <v>3</v>
      </c>
      <c r="M1" s="31" t="s">
        <v>10</v>
      </c>
      <c r="N1" s="31" t="s">
        <v>11</v>
      </c>
      <c r="O1" s="31" t="s">
        <v>12</v>
      </c>
      <c r="P1" s="82"/>
      <c r="Q1" s="81"/>
      <c r="R1" s="41" t="s">
        <v>70</v>
      </c>
      <c r="S1" s="81" t="str">
        <f>$F1</f>
        <v>pnt</v>
      </c>
      <c r="T1" s="83" t="s">
        <v>70</v>
      </c>
      <c r="U1" s="41" t="s">
        <v>3</v>
      </c>
      <c r="V1" s="31" t="s">
        <v>10</v>
      </c>
      <c r="W1" s="31" t="s">
        <v>11</v>
      </c>
      <c r="X1" s="31" t="s">
        <v>12</v>
      </c>
      <c r="Y1" s="82"/>
      <c r="Z1" s="81"/>
      <c r="AA1" s="41" t="s">
        <v>71</v>
      </c>
      <c r="AB1" s="81" t="str">
        <f>$F1</f>
        <v>pnt</v>
      </c>
      <c r="AC1" s="83" t="s">
        <v>71</v>
      </c>
      <c r="AD1" s="41" t="s">
        <v>3</v>
      </c>
      <c r="AE1" s="31" t="s">
        <v>10</v>
      </c>
      <c r="AF1" s="31" t="s">
        <v>11</v>
      </c>
      <c r="AG1" s="31" t="s">
        <v>12</v>
      </c>
      <c r="AH1" s="82"/>
      <c r="AI1" s="81"/>
      <c r="AJ1" s="41" t="s">
        <v>72</v>
      </c>
      <c r="AK1" s="81" t="str">
        <f>$F1</f>
        <v>pnt</v>
      </c>
      <c r="AL1" s="83" t="s">
        <v>72</v>
      </c>
      <c r="AM1" s="41" t="s">
        <v>3</v>
      </c>
      <c r="AN1" s="31" t="s">
        <v>10</v>
      </c>
      <c r="AO1" s="31" t="s">
        <v>11</v>
      </c>
      <c r="AP1" s="31" t="s">
        <v>12</v>
      </c>
      <c r="AQ1" s="41"/>
      <c r="AR1" s="81"/>
      <c r="AS1" s="41" t="s">
        <v>73</v>
      </c>
      <c r="AT1" s="81" t="str">
        <f>$F1</f>
        <v>pnt</v>
      </c>
      <c r="AU1" s="83" t="s">
        <v>73</v>
      </c>
      <c r="AV1" s="41" t="s">
        <v>3</v>
      </c>
      <c r="AW1" s="31" t="s">
        <v>10</v>
      </c>
      <c r="AX1" s="31" t="s">
        <v>11</v>
      </c>
      <c r="AY1" s="31" t="s">
        <v>12</v>
      </c>
      <c r="AZ1" s="41"/>
      <c r="BA1" s="81"/>
      <c r="BB1" s="41" t="s">
        <v>74</v>
      </c>
      <c r="BC1" s="81" t="str">
        <f>$F1</f>
        <v>pnt</v>
      </c>
      <c r="BD1" s="83" t="s">
        <v>74</v>
      </c>
      <c r="BE1" s="41" t="s">
        <v>3</v>
      </c>
      <c r="BF1" s="31" t="s">
        <v>10</v>
      </c>
      <c r="BG1" s="31" t="s">
        <v>11</v>
      </c>
      <c r="BH1" s="31" t="s">
        <v>12</v>
      </c>
      <c r="BI1" s="41"/>
      <c r="BJ1" s="81"/>
      <c r="BK1" s="41" t="s">
        <v>75</v>
      </c>
      <c r="BL1" s="81" t="str">
        <f>$F1</f>
        <v>pnt</v>
      </c>
      <c r="BM1" s="83" t="s">
        <v>75</v>
      </c>
      <c r="BN1" s="41" t="s">
        <v>3</v>
      </c>
      <c r="BO1" s="31" t="s">
        <v>10</v>
      </c>
      <c r="BP1" s="31" t="s">
        <v>11</v>
      </c>
      <c r="BQ1" s="31" t="s">
        <v>12</v>
      </c>
      <c r="BR1" s="41"/>
      <c r="BS1" s="81"/>
      <c r="BT1" s="41" t="s">
        <v>76</v>
      </c>
      <c r="BU1" s="81" t="str">
        <f>$F1</f>
        <v>pnt</v>
      </c>
      <c r="BV1" s="83" t="s">
        <v>76</v>
      </c>
      <c r="BW1" s="41" t="s">
        <v>3</v>
      </c>
      <c r="BX1" s="31" t="s">
        <v>10</v>
      </c>
      <c r="BY1" s="31" t="s">
        <v>11</v>
      </c>
      <c r="BZ1" s="31" t="s">
        <v>12</v>
      </c>
      <c r="CA1" s="41"/>
      <c r="CB1" s="81"/>
      <c r="CC1" s="41" t="s">
        <v>77</v>
      </c>
      <c r="CD1" s="81" t="str">
        <f>$F1</f>
        <v>pnt</v>
      </c>
      <c r="CE1" s="83" t="s">
        <v>77</v>
      </c>
      <c r="CF1" s="41" t="s">
        <v>3</v>
      </c>
      <c r="CG1" s="31" t="s">
        <v>10</v>
      </c>
      <c r="CH1" s="31" t="s">
        <v>11</v>
      </c>
      <c r="CI1" s="31" t="s">
        <v>12</v>
      </c>
      <c r="CJ1" s="41"/>
      <c r="CK1" s="81"/>
      <c r="CL1" s="41" t="s">
        <v>78</v>
      </c>
      <c r="CM1" s="81" t="str">
        <f>$F1</f>
        <v>pnt</v>
      </c>
      <c r="CN1" s="83" t="s">
        <v>78</v>
      </c>
      <c r="CO1" s="41" t="s">
        <v>3</v>
      </c>
      <c r="CP1" s="31" t="s">
        <v>10</v>
      </c>
      <c r="CQ1" s="31" t="s">
        <v>11</v>
      </c>
      <c r="CR1" s="31" t="s">
        <v>12</v>
      </c>
      <c r="CS1" s="41"/>
      <c r="CT1" s="81"/>
      <c r="CU1" s="41" t="s">
        <v>79</v>
      </c>
      <c r="CV1" s="81" t="str">
        <f>$F1</f>
        <v>pnt</v>
      </c>
      <c r="CW1" s="83" t="s">
        <v>79</v>
      </c>
      <c r="CX1" s="41" t="s">
        <v>3</v>
      </c>
      <c r="CY1" s="31" t="s">
        <v>10</v>
      </c>
      <c r="CZ1" s="31" t="s">
        <v>11</v>
      </c>
      <c r="DA1" s="31" t="s">
        <v>12</v>
      </c>
      <c r="DB1" s="41"/>
      <c r="DC1" s="81"/>
      <c r="DD1" s="41" t="s">
        <v>80</v>
      </c>
      <c r="DE1" s="81" t="str">
        <f>$F1</f>
        <v>pnt</v>
      </c>
      <c r="DF1" s="83" t="s">
        <v>80</v>
      </c>
      <c r="DG1" s="41" t="s">
        <v>3</v>
      </c>
      <c r="DH1" s="31" t="s">
        <v>10</v>
      </c>
      <c r="DI1" s="31" t="s">
        <v>11</v>
      </c>
      <c r="DJ1" s="31" t="s">
        <v>12</v>
      </c>
      <c r="DK1" s="41"/>
      <c r="DL1" s="81"/>
      <c r="DM1" s="41" t="s">
        <v>81</v>
      </c>
      <c r="DN1" s="81" t="str">
        <f>$F1</f>
        <v>pnt</v>
      </c>
      <c r="DO1" s="83" t="s">
        <v>81</v>
      </c>
      <c r="DP1" s="41" t="s">
        <v>3</v>
      </c>
      <c r="DQ1" s="31" t="s">
        <v>10</v>
      </c>
      <c r="DR1" s="31" t="s">
        <v>11</v>
      </c>
      <c r="DS1" s="31" t="s">
        <v>12</v>
      </c>
      <c r="DT1" s="41"/>
      <c r="DU1" s="81"/>
      <c r="DV1" s="41" t="s">
        <v>82</v>
      </c>
      <c r="DW1" s="81" t="str">
        <f>$F1</f>
        <v>pnt</v>
      </c>
      <c r="DX1" s="83" t="s">
        <v>82</v>
      </c>
      <c r="DY1" s="41" t="s">
        <v>3</v>
      </c>
      <c r="DZ1" s="31" t="s">
        <v>10</v>
      </c>
      <c r="EA1" s="31" t="s">
        <v>11</v>
      </c>
      <c r="EB1" s="31" t="s">
        <v>12</v>
      </c>
      <c r="ED1" s="31" t="s">
        <v>0</v>
      </c>
      <c r="EE1" s="31" t="s">
        <v>1</v>
      </c>
      <c r="EF1" s="31" t="s">
        <v>2</v>
      </c>
      <c r="EG1" s="31" t="s">
        <v>4</v>
      </c>
      <c r="EH1" s="31" t="s">
        <v>5</v>
      </c>
      <c r="EI1" s="31" t="s">
        <v>6</v>
      </c>
    </row>
    <row r="2" spans="1:141" ht="12.75" thickBot="1">
      <c r="B2" s="80"/>
      <c r="D2" s="41"/>
      <c r="E2" s="84"/>
      <c r="F2" s="81" t="s">
        <v>9</v>
      </c>
      <c r="G2" s="82"/>
      <c r="H2" s="85"/>
      <c r="I2" s="84"/>
      <c r="J2" s="85"/>
      <c r="K2" s="86" t="s">
        <v>8</v>
      </c>
      <c r="L2" s="84"/>
      <c r="P2" s="82"/>
      <c r="Q2" s="85"/>
      <c r="R2" s="84"/>
      <c r="S2" s="85"/>
      <c r="T2" s="86" t="s">
        <v>8</v>
      </c>
      <c r="U2" s="84"/>
      <c r="Y2" s="82"/>
      <c r="Z2" s="85"/>
      <c r="AA2" s="84"/>
      <c r="AB2" s="85"/>
      <c r="AC2" s="86" t="s">
        <v>8</v>
      </c>
      <c r="AD2" s="84"/>
      <c r="AH2" s="82"/>
      <c r="AI2" s="85"/>
      <c r="AJ2" s="84"/>
      <c r="AK2" s="85"/>
      <c r="AL2" s="86" t="s">
        <v>8</v>
      </c>
      <c r="AM2" s="84"/>
      <c r="AQ2" s="84"/>
      <c r="AR2" s="85"/>
      <c r="AS2" s="84"/>
      <c r="AT2" s="85"/>
      <c r="AU2" s="86" t="s">
        <v>8</v>
      </c>
      <c r="AV2" s="84"/>
      <c r="AZ2" s="84"/>
      <c r="BA2" s="85"/>
      <c r="BB2" s="84"/>
      <c r="BC2" s="85"/>
      <c r="BD2" s="86" t="s">
        <v>8</v>
      </c>
      <c r="BE2" s="84"/>
      <c r="BI2" s="84"/>
      <c r="BJ2" s="85"/>
      <c r="BK2" s="84"/>
      <c r="BL2" s="85"/>
      <c r="BM2" s="86" t="s">
        <v>8</v>
      </c>
      <c r="BN2" s="84"/>
      <c r="BR2" s="84"/>
      <c r="BS2" s="85"/>
      <c r="BT2" s="84"/>
      <c r="BU2" s="85"/>
      <c r="BV2" s="86" t="s">
        <v>8</v>
      </c>
      <c r="BW2" s="84"/>
      <c r="CA2" s="84"/>
      <c r="CB2" s="85"/>
      <c r="CC2" s="84"/>
      <c r="CD2" s="85"/>
      <c r="CE2" s="86" t="s">
        <v>8</v>
      </c>
      <c r="CF2" s="84"/>
      <c r="CJ2" s="84"/>
      <c r="CK2" s="85"/>
      <c r="CL2" s="84"/>
      <c r="CM2" s="85"/>
      <c r="CN2" s="86" t="s">
        <v>8</v>
      </c>
      <c r="CO2" s="84"/>
      <c r="CS2" s="84"/>
      <c r="CT2" s="85"/>
      <c r="CU2" s="84"/>
      <c r="CV2" s="85"/>
      <c r="CW2" s="86" t="s">
        <v>8</v>
      </c>
      <c r="CX2" s="84"/>
      <c r="DB2" s="84"/>
      <c r="DC2" s="85"/>
      <c r="DD2" s="84"/>
      <c r="DE2" s="85"/>
      <c r="DF2" s="86" t="s">
        <v>8</v>
      </c>
      <c r="DG2" s="84"/>
      <c r="DK2" s="84"/>
      <c r="DL2" s="85"/>
      <c r="DM2" s="84"/>
      <c r="DN2" s="85"/>
      <c r="DO2" s="86" t="s">
        <v>8</v>
      </c>
      <c r="DP2" s="84"/>
      <c r="DT2" s="84"/>
      <c r="DU2" s="85"/>
      <c r="DV2" s="84"/>
      <c r="DW2" s="85"/>
      <c r="DX2" s="86" t="s">
        <v>8</v>
      </c>
      <c r="DY2" s="84"/>
    </row>
    <row r="3" spans="1:141">
      <c r="A3" s="31" t="s">
        <v>116</v>
      </c>
      <c r="B3" s="80" t="s">
        <v>117</v>
      </c>
      <c r="D3" s="94">
        <v>13</v>
      </c>
      <c r="E3" s="84">
        <f>D3</f>
        <v>13</v>
      </c>
      <c r="F3" s="87">
        <f>EG3</f>
        <v>1108</v>
      </c>
      <c r="G3" s="82"/>
      <c r="H3" s="85"/>
      <c r="I3" s="84"/>
      <c r="J3" s="87"/>
      <c r="K3" s="86"/>
      <c r="L3" s="84"/>
      <c r="P3" s="82"/>
      <c r="Q3" s="85"/>
      <c r="R3" s="84"/>
      <c r="S3" s="87"/>
      <c r="T3" s="86"/>
      <c r="U3" s="84"/>
      <c r="Y3" s="82"/>
      <c r="Z3" s="85"/>
      <c r="AA3" s="84"/>
      <c r="AB3" s="87"/>
      <c r="AC3" s="86"/>
      <c r="AD3" s="84"/>
      <c r="AH3" s="82"/>
      <c r="AI3" s="85"/>
      <c r="AJ3" s="84">
        <f>AM3</f>
        <v>11.41</v>
      </c>
      <c r="AK3" s="87">
        <f>AN3</f>
        <v>1336</v>
      </c>
      <c r="AL3" s="88">
        <v>0.87760000000000005</v>
      </c>
      <c r="AM3" s="84">
        <f>CEILING((AL3*$E3),0.01)</f>
        <v>11.41</v>
      </c>
      <c r="AN3" s="31">
        <f>FLOOR(($ED3*POWER(($EE3-AM3),$EF3)),1)</f>
        <v>1336</v>
      </c>
      <c r="AQ3" s="84"/>
      <c r="AR3" s="85"/>
      <c r="AS3" s="84">
        <f>AV3</f>
        <v>10.93</v>
      </c>
      <c r="AT3" s="87">
        <f>AW3</f>
        <v>1409</v>
      </c>
      <c r="AU3" s="88">
        <v>0.84009999999999996</v>
      </c>
      <c r="AV3" s="84">
        <f>CEILING((AU3*$E3),0.01)</f>
        <v>10.93</v>
      </c>
      <c r="AW3" s="31">
        <f>FLOOR(($ED3*POWER(($EE3-AV3),$EF3)),1)</f>
        <v>1409</v>
      </c>
      <c r="AZ3" s="84"/>
      <c r="BA3" s="85"/>
      <c r="BB3" s="84"/>
      <c r="BC3" s="87"/>
      <c r="BD3" s="86"/>
      <c r="BE3" s="84"/>
      <c r="BI3" s="84"/>
      <c r="BJ3" s="85"/>
      <c r="BK3" s="84"/>
      <c r="BL3" s="87"/>
      <c r="BM3" s="86"/>
      <c r="BN3" s="84"/>
      <c r="BR3" s="84"/>
      <c r="BS3" s="85"/>
      <c r="BT3" s="84"/>
      <c r="BU3" s="87"/>
      <c r="BV3" s="86"/>
      <c r="BW3" s="84"/>
      <c r="CA3" s="84"/>
      <c r="CB3" s="85"/>
      <c r="CC3" s="84"/>
      <c r="CD3" s="87"/>
      <c r="CE3" s="86"/>
      <c r="CF3" s="84"/>
      <c r="CJ3" s="84"/>
      <c r="CK3" s="85"/>
      <c r="CL3" s="84"/>
      <c r="CM3" s="87"/>
      <c r="CN3" s="86"/>
      <c r="CO3" s="84"/>
      <c r="CS3" s="84"/>
      <c r="CT3" s="85"/>
      <c r="CU3" s="84"/>
      <c r="CV3" s="87"/>
      <c r="CW3" s="86"/>
      <c r="CX3" s="84"/>
      <c r="DB3" s="84"/>
      <c r="DC3" s="85"/>
      <c r="DD3" s="84"/>
      <c r="DE3" s="87"/>
      <c r="DF3" s="86"/>
      <c r="DG3" s="84"/>
      <c r="DK3" s="84"/>
      <c r="DL3" s="85"/>
      <c r="DM3" s="84"/>
      <c r="DN3" s="87"/>
      <c r="DO3" s="86"/>
      <c r="DP3" s="84"/>
      <c r="DT3" s="84"/>
      <c r="DU3" s="85"/>
      <c r="DV3" s="84"/>
      <c r="DW3" s="87"/>
      <c r="DX3" s="86"/>
      <c r="DY3" s="84"/>
      <c r="ED3" s="31">
        <v>5.7435200000000002</v>
      </c>
      <c r="EE3" s="31">
        <v>28.5</v>
      </c>
      <c r="EF3" s="31">
        <v>1.92</v>
      </c>
      <c r="EG3" s="31">
        <f>FLOOR((ED3*POWER((EE3-E3),EF3)),1)</f>
        <v>1108</v>
      </c>
      <c r="EJ3" s="31" t="str">
        <f t="shared" ref="EJ3:EJ21" si="0">A3</f>
        <v>110 m hurdles</v>
      </c>
      <c r="EK3" s="31" t="str">
        <f t="shared" ref="EK3:EK21" si="1">B3</f>
        <v>0.991 m</v>
      </c>
    </row>
    <row r="4" spans="1:141">
      <c r="A4" s="31" t="s">
        <v>116</v>
      </c>
      <c r="B4" s="80" t="s">
        <v>118</v>
      </c>
      <c r="D4" s="95">
        <v>13</v>
      </c>
      <c r="E4" s="84">
        <f>D4</f>
        <v>13</v>
      </c>
      <c r="F4" s="87">
        <f>EG4</f>
        <v>1108</v>
      </c>
      <c r="G4" s="82"/>
      <c r="H4" s="85"/>
      <c r="I4" s="84">
        <f>L4</f>
        <v>12.86</v>
      </c>
      <c r="J4" s="87">
        <f>M4</f>
        <v>1127</v>
      </c>
      <c r="K4" s="88">
        <v>0.98870000000000002</v>
      </c>
      <c r="L4" s="84">
        <f>CEILING((K4*$E4),0.01)</f>
        <v>12.86</v>
      </c>
      <c r="M4" s="31">
        <f>FLOOR(($ED4*POWER(($EE4-L4),$EF4)),1)</f>
        <v>1127</v>
      </c>
      <c r="P4" s="82"/>
      <c r="Q4" s="85"/>
      <c r="R4" s="84">
        <f>U4</f>
        <v>12.370000000000001</v>
      </c>
      <c r="S4" s="87">
        <f>V4</f>
        <v>1196</v>
      </c>
      <c r="T4" s="88">
        <v>0.95120000000000005</v>
      </c>
      <c r="U4" s="84">
        <f>CEILING((T4*$E4),0.01)</f>
        <v>12.370000000000001</v>
      </c>
      <c r="V4" s="31">
        <f>FLOOR(($ED4*POWER(($EE4-U4),$EF4)),1)</f>
        <v>1196</v>
      </c>
      <c r="Y4" s="82"/>
      <c r="Z4" s="85"/>
      <c r="AA4" s="84"/>
      <c r="AB4" s="87"/>
      <c r="AC4" s="86"/>
      <c r="AD4" s="84"/>
      <c r="AH4" s="82"/>
      <c r="AI4" s="85"/>
      <c r="AJ4" s="84"/>
      <c r="AK4" s="87"/>
      <c r="AL4" s="86"/>
      <c r="AM4" s="84"/>
      <c r="AQ4" s="84"/>
      <c r="AR4" s="85"/>
      <c r="AS4" s="84"/>
      <c r="AT4" s="87"/>
      <c r="AU4" s="86"/>
      <c r="AV4" s="84"/>
      <c r="AZ4" s="84"/>
      <c r="BA4" s="85"/>
      <c r="BB4" s="84"/>
      <c r="BC4" s="87"/>
      <c r="BD4" s="86"/>
      <c r="BE4" s="84"/>
      <c r="BI4" s="84"/>
      <c r="BJ4" s="85"/>
      <c r="BK4" s="84"/>
      <c r="BL4" s="87"/>
      <c r="BM4" s="86"/>
      <c r="BN4" s="84"/>
      <c r="BR4" s="84"/>
      <c r="BS4" s="85"/>
      <c r="BT4" s="84"/>
      <c r="BU4" s="87"/>
      <c r="BV4" s="86"/>
      <c r="BW4" s="84"/>
      <c r="CA4" s="84"/>
      <c r="CB4" s="85"/>
      <c r="CC4" s="84"/>
      <c r="CD4" s="87"/>
      <c r="CE4" s="86"/>
      <c r="CF4" s="84"/>
      <c r="CJ4" s="84"/>
      <c r="CK4" s="85"/>
      <c r="CL4" s="84"/>
      <c r="CM4" s="87"/>
      <c r="CN4" s="86"/>
      <c r="CO4" s="84"/>
      <c r="CS4" s="84"/>
      <c r="CT4" s="85"/>
      <c r="CU4" s="84"/>
      <c r="CV4" s="87"/>
      <c r="CW4" s="86"/>
      <c r="CX4" s="84"/>
      <c r="DB4" s="84"/>
      <c r="DC4" s="85"/>
      <c r="DD4" s="84"/>
      <c r="DE4" s="87"/>
      <c r="DF4" s="86"/>
      <c r="DG4" s="84"/>
      <c r="DK4" s="84"/>
      <c r="DL4" s="85"/>
      <c r="DM4" s="84"/>
      <c r="DN4" s="87"/>
      <c r="DO4" s="86"/>
      <c r="DP4" s="84"/>
      <c r="DT4" s="84"/>
      <c r="DU4" s="85"/>
      <c r="DV4" s="84"/>
      <c r="DW4" s="87"/>
      <c r="DX4" s="86"/>
      <c r="DY4" s="84"/>
      <c r="ED4" s="31">
        <v>5.7435200000000002</v>
      </c>
      <c r="EE4" s="31">
        <v>28.5</v>
      </c>
      <c r="EF4" s="31">
        <v>1.92</v>
      </c>
      <c r="EG4" s="31">
        <f>FLOOR((ED4*POWER((EE4-E4),EF4)),1)</f>
        <v>1108</v>
      </c>
      <c r="EJ4" s="31" t="str">
        <f t="shared" si="0"/>
        <v>110 m hurdles</v>
      </c>
      <c r="EK4" s="31" t="str">
        <f t="shared" si="1"/>
        <v>1.067 m</v>
      </c>
    </row>
    <row r="5" spans="1:141" s="72" customFormat="1">
      <c r="A5" s="72" t="s">
        <v>35</v>
      </c>
      <c r="B5" s="73" t="s">
        <v>119</v>
      </c>
      <c r="D5" s="97">
        <v>27.29</v>
      </c>
      <c r="E5" s="74"/>
      <c r="F5" s="75">
        <f t="shared" ref="F5:F21" si="2">EI5</f>
        <v>307</v>
      </c>
      <c r="G5" s="76"/>
      <c r="H5" s="77"/>
      <c r="I5" s="74"/>
      <c r="J5" s="75"/>
      <c r="K5" s="78"/>
      <c r="L5" s="74"/>
      <c r="P5" s="76"/>
      <c r="Q5" s="77"/>
      <c r="R5" s="74"/>
      <c r="S5" s="75"/>
      <c r="T5" s="78"/>
      <c r="U5" s="74"/>
      <c r="Y5" s="76"/>
      <c r="Z5" s="77"/>
      <c r="AA5" s="74"/>
      <c r="AB5" s="75"/>
      <c r="AC5" s="78"/>
      <c r="AD5" s="74"/>
      <c r="AH5" s="76"/>
      <c r="AI5" s="77"/>
      <c r="AJ5" s="74">
        <f>FLOOR((AL5*$D5),0.01)</f>
        <v>37.660000000000004</v>
      </c>
      <c r="AK5" s="75">
        <f>AP5</f>
        <v>474</v>
      </c>
      <c r="AL5" s="79">
        <v>1.3802000000000001</v>
      </c>
      <c r="AM5" s="74"/>
      <c r="AP5" s="72">
        <f>FLOOR(($ED5*POWER((AJ5-$EE5),$EF5)),1)</f>
        <v>474</v>
      </c>
      <c r="AQ5" s="74"/>
      <c r="AR5" s="77"/>
      <c r="AS5" s="74">
        <f>FLOOR((AU5*$D5),0.01)</f>
        <v>42.47</v>
      </c>
      <c r="AT5" s="75">
        <f>AY5</f>
        <v>553</v>
      </c>
      <c r="AU5" s="79">
        <v>1.5566</v>
      </c>
      <c r="AV5" s="74"/>
      <c r="AY5" s="72">
        <f>FLOOR(($ED5*POWER((AS5-$EE5),$EF5)),1)</f>
        <v>553</v>
      </c>
      <c r="AZ5" s="74"/>
      <c r="BA5" s="77"/>
      <c r="ED5" s="72">
        <v>13.0449</v>
      </c>
      <c r="EE5" s="72">
        <v>7</v>
      </c>
      <c r="EF5" s="72">
        <v>1.05</v>
      </c>
      <c r="EI5" s="72">
        <f t="shared" ref="EI5:EI21" si="3">FLOOR((ED5*POWER((D5-EE5),EF5)),1)</f>
        <v>307</v>
      </c>
      <c r="EJ5" s="72" t="str">
        <f t="shared" si="0"/>
        <v>hammer</v>
      </c>
      <c r="EK5" s="72" t="str">
        <f t="shared" si="1"/>
        <v>7.260 kg</v>
      </c>
    </row>
    <row r="6" spans="1:141">
      <c r="A6" s="31" t="s">
        <v>35</v>
      </c>
      <c r="B6" s="80" t="s">
        <v>120</v>
      </c>
      <c r="D6" s="95">
        <v>27.29</v>
      </c>
      <c r="E6" s="84"/>
      <c r="F6" s="87">
        <f t="shared" si="2"/>
        <v>307</v>
      </c>
      <c r="G6" s="82"/>
      <c r="H6" s="85"/>
      <c r="AZ6" s="84"/>
      <c r="BA6" s="85"/>
      <c r="BB6" s="84">
        <f>FLOOR((BD6*$D6),0.01)</f>
        <v>40.21</v>
      </c>
      <c r="BC6" s="87">
        <f>BH6</f>
        <v>516</v>
      </c>
      <c r="BD6" s="88">
        <v>1.4736</v>
      </c>
      <c r="BE6" s="84"/>
      <c r="BH6" s="31">
        <f>FLOOR(($ED6*POWER((BB6-$EE6),$EF6)),1)</f>
        <v>516</v>
      </c>
      <c r="BI6" s="84"/>
      <c r="BJ6" s="85"/>
      <c r="ED6" s="31">
        <v>13.0449</v>
      </c>
      <c r="EE6" s="31">
        <v>7</v>
      </c>
      <c r="EF6" s="31">
        <v>1.05</v>
      </c>
      <c r="EI6" s="31">
        <f t="shared" si="3"/>
        <v>307</v>
      </c>
      <c r="EJ6" s="31" t="str">
        <f t="shared" si="0"/>
        <v>hammer</v>
      </c>
      <c r="EK6" s="31" t="str">
        <f t="shared" si="1"/>
        <v>6.000 kg</v>
      </c>
    </row>
    <row r="7" spans="1:141">
      <c r="A7" s="31" t="s">
        <v>35</v>
      </c>
      <c r="B7" s="80" t="s">
        <v>121</v>
      </c>
      <c r="D7" s="95">
        <v>27.29</v>
      </c>
      <c r="E7" s="84"/>
      <c r="F7" s="87">
        <f t="shared" si="2"/>
        <v>307</v>
      </c>
      <c r="G7" s="82"/>
      <c r="H7" s="85"/>
      <c r="BR7" s="84"/>
      <c r="BS7" s="85"/>
      <c r="BT7" s="84">
        <f>FLOOR((BV7*$D7),0.01)</f>
        <v>45.46</v>
      </c>
      <c r="BU7" s="87">
        <f>BZ7</f>
        <v>602</v>
      </c>
      <c r="BV7" s="88">
        <v>1.6660999999999999</v>
      </c>
      <c r="BW7" s="84"/>
      <c r="BZ7" s="31">
        <f>FLOOR(($ED7*POWER((BT7-$EE7),$EF7)),1)</f>
        <v>602</v>
      </c>
      <c r="CA7" s="84"/>
      <c r="CB7" s="85"/>
      <c r="ED7" s="31">
        <v>13.0449</v>
      </c>
      <c r="EE7" s="31">
        <v>7</v>
      </c>
      <c r="EF7" s="31">
        <v>1.05</v>
      </c>
      <c r="EI7" s="31">
        <f t="shared" si="3"/>
        <v>307</v>
      </c>
      <c r="EJ7" s="31" t="str">
        <f t="shared" si="0"/>
        <v>hammer</v>
      </c>
      <c r="EK7" s="31" t="str">
        <f t="shared" si="1"/>
        <v>5.000 kg</v>
      </c>
    </row>
    <row r="8" spans="1:141">
      <c r="A8" s="31" t="s">
        <v>35</v>
      </c>
      <c r="B8" s="80" t="s">
        <v>122</v>
      </c>
      <c r="D8" s="95">
        <v>27.29</v>
      </c>
      <c r="E8" s="84"/>
      <c r="F8" s="87">
        <f t="shared" si="2"/>
        <v>307</v>
      </c>
      <c r="G8" s="82"/>
      <c r="H8" s="85"/>
      <c r="CJ8" s="84"/>
      <c r="CK8" s="85"/>
      <c r="CL8" s="84">
        <f>FLOOR((CN8*$D8),0.01)</f>
        <v>55.1</v>
      </c>
      <c r="CM8" s="87">
        <f>CR8</f>
        <v>761</v>
      </c>
      <c r="CN8" s="88">
        <v>2.0192999999999999</v>
      </c>
      <c r="CO8" s="84"/>
      <c r="CR8" s="31">
        <f>FLOOR(($ED8*POWER((CL8-$EE8),$EF8)),1)</f>
        <v>761</v>
      </c>
      <c r="CS8" s="84"/>
      <c r="CT8" s="85"/>
      <c r="CU8" s="84">
        <f>FLOOR((CW8*$D8),0.01)</f>
        <v>66.650000000000006</v>
      </c>
      <c r="CV8" s="87">
        <f>DA8</f>
        <v>954</v>
      </c>
      <c r="CW8" s="88">
        <v>2.4424999999999999</v>
      </c>
      <c r="CX8" s="84"/>
      <c r="DA8" s="31">
        <f>FLOOR(($ED8*POWER((CU8-$EE8),$EF8)),1)</f>
        <v>954</v>
      </c>
      <c r="DB8" s="84"/>
      <c r="DC8" s="85"/>
      <c r="DD8" s="84">
        <f>FLOOR((DF8*$D8),0.01)</f>
        <v>84.93</v>
      </c>
      <c r="DE8" s="87">
        <f>DJ8</f>
        <v>1263</v>
      </c>
      <c r="DF8" s="88">
        <v>3.1122999999999998</v>
      </c>
      <c r="DG8" s="84"/>
      <c r="DJ8" s="31">
        <f>FLOOR(($ED8*POWER((DD8-$EE8),$EF8)),1)</f>
        <v>1263</v>
      </c>
      <c r="DK8" s="84"/>
      <c r="DL8" s="85"/>
      <c r="ED8" s="31">
        <v>13.0449</v>
      </c>
      <c r="EE8" s="31">
        <v>7</v>
      </c>
      <c r="EF8" s="31">
        <v>1.05</v>
      </c>
      <c r="EI8" s="31">
        <f t="shared" si="3"/>
        <v>307</v>
      </c>
      <c r="EJ8" s="31" t="str">
        <f t="shared" si="0"/>
        <v>hammer</v>
      </c>
      <c r="EK8" s="31" t="str">
        <f t="shared" si="1"/>
        <v>4.000 kg</v>
      </c>
    </row>
    <row r="9" spans="1:141" s="72" customFormat="1">
      <c r="A9" s="72" t="s">
        <v>15</v>
      </c>
      <c r="B9" s="73" t="s">
        <v>119</v>
      </c>
      <c r="D9" s="97">
        <v>14.21</v>
      </c>
      <c r="E9" s="74"/>
      <c r="F9" s="75">
        <f t="shared" si="2"/>
        <v>741</v>
      </c>
      <c r="G9" s="76"/>
      <c r="H9" s="77"/>
      <c r="I9" s="74"/>
      <c r="J9" s="75"/>
      <c r="K9" s="78"/>
      <c r="L9" s="74"/>
      <c r="P9" s="76"/>
      <c r="Q9" s="77"/>
      <c r="R9" s="74"/>
      <c r="S9" s="75"/>
      <c r="T9" s="78"/>
      <c r="U9" s="74"/>
      <c r="Y9" s="76"/>
      <c r="Z9" s="77"/>
      <c r="AA9" s="74"/>
      <c r="AB9" s="75"/>
      <c r="AC9" s="78"/>
      <c r="AD9" s="74"/>
      <c r="AH9" s="76"/>
      <c r="AI9" s="77"/>
      <c r="AJ9" s="74">
        <f>FLOOR((AL9*$D9),0.01)</f>
        <v>18.559999999999999</v>
      </c>
      <c r="AK9" s="75">
        <f>AP9</f>
        <v>1010</v>
      </c>
      <c r="AL9" s="79">
        <v>1.3063</v>
      </c>
      <c r="AM9" s="74"/>
      <c r="AP9" s="72">
        <f>FLOOR(($ED9*POWER((AJ9-$EE9),$EF9)),1)</f>
        <v>1010</v>
      </c>
      <c r="AQ9" s="74"/>
      <c r="AR9" s="77"/>
      <c r="AS9" s="74">
        <f>FLOOR((AU9*$D9),0.01)</f>
        <v>20.32</v>
      </c>
      <c r="AT9" s="75">
        <f>AY9</f>
        <v>1120</v>
      </c>
      <c r="AU9" s="79">
        <v>1.43</v>
      </c>
      <c r="AV9" s="74"/>
      <c r="AY9" s="72">
        <f>FLOOR(($ED9*POWER((AS9-$EE9),$EF9)),1)</f>
        <v>1120</v>
      </c>
      <c r="AZ9" s="74"/>
      <c r="BA9" s="77"/>
      <c r="BB9" s="74">
        <f>FLOOR((BD9*$D9),0.01)</f>
        <v>22.44</v>
      </c>
      <c r="BC9" s="75">
        <f>BH9</f>
        <v>1252</v>
      </c>
      <c r="BD9" s="79">
        <v>1.5794999999999999</v>
      </c>
      <c r="BE9" s="74"/>
      <c r="BH9" s="72">
        <f>FLOOR(($ED9*POWER((BB9-$EE9),$EF9)),1)</f>
        <v>1252</v>
      </c>
      <c r="BI9" s="74"/>
      <c r="BJ9" s="77"/>
      <c r="BK9" s="74">
        <f>FLOOR((BM9*$D9),0.01)</f>
        <v>25.1</v>
      </c>
      <c r="BL9" s="75">
        <f>BQ9</f>
        <v>1420</v>
      </c>
      <c r="BM9" s="79">
        <v>1.7669999999999999</v>
      </c>
      <c r="BN9" s="74"/>
      <c r="BQ9" s="72">
        <f>FLOOR(($ED9*POWER((BK9-$EE9),$EF9)),1)</f>
        <v>1420</v>
      </c>
      <c r="BR9" s="74"/>
      <c r="BS9" s="77"/>
      <c r="BT9" s="74"/>
      <c r="BU9" s="75"/>
      <c r="BV9" s="78"/>
      <c r="BW9" s="74"/>
      <c r="CA9" s="74"/>
      <c r="CB9" s="77"/>
      <c r="CC9" s="74"/>
      <c r="CD9" s="75"/>
      <c r="CE9" s="78"/>
      <c r="CF9" s="74"/>
      <c r="CJ9" s="74"/>
      <c r="CK9" s="77"/>
      <c r="DK9" s="74"/>
      <c r="DL9" s="77"/>
      <c r="ED9" s="72">
        <v>51.39</v>
      </c>
      <c r="EE9" s="72">
        <v>1.5</v>
      </c>
      <c r="EF9" s="72">
        <v>1.05</v>
      </c>
      <c r="EI9" s="72">
        <f t="shared" si="3"/>
        <v>741</v>
      </c>
      <c r="EJ9" s="72" t="str">
        <f t="shared" si="0"/>
        <v>shot</v>
      </c>
      <c r="EK9" s="72" t="str">
        <f t="shared" si="1"/>
        <v>7.260 kg</v>
      </c>
    </row>
    <row r="10" spans="1:141">
      <c r="A10" s="31" t="s">
        <v>15</v>
      </c>
      <c r="B10" s="80" t="s">
        <v>120</v>
      </c>
      <c r="D10" s="95">
        <v>14.21</v>
      </c>
      <c r="E10" s="84"/>
      <c r="F10" s="87">
        <f t="shared" si="2"/>
        <v>741</v>
      </c>
      <c r="G10" s="82"/>
      <c r="H10" s="85"/>
      <c r="BB10" s="84">
        <f>FLOOR((BD10*$D10),0.01)</f>
        <v>19.71</v>
      </c>
      <c r="BC10" s="87">
        <f>BH10</f>
        <v>1081</v>
      </c>
      <c r="BD10" s="88">
        <v>1.3873</v>
      </c>
      <c r="BE10" s="84"/>
      <c r="BH10" s="31">
        <f>FLOOR(($ED10*POWER((BB10-$EE10),$EF10)),1)</f>
        <v>1081</v>
      </c>
      <c r="BI10" s="84"/>
      <c r="BJ10" s="85"/>
      <c r="BK10" s="84"/>
      <c r="BL10" s="87"/>
      <c r="BM10" s="86"/>
      <c r="BN10" s="84"/>
      <c r="BR10" s="84"/>
      <c r="BS10" s="85"/>
      <c r="BT10" s="84"/>
      <c r="BU10" s="87"/>
      <c r="BV10" s="86"/>
      <c r="BW10" s="84"/>
      <c r="CA10" s="84"/>
      <c r="CB10" s="85"/>
      <c r="CC10" s="84"/>
      <c r="CD10" s="87"/>
      <c r="CE10" s="86"/>
      <c r="CF10" s="84"/>
      <c r="CJ10" s="84"/>
      <c r="CK10" s="85"/>
      <c r="DK10" s="84"/>
      <c r="DL10" s="85"/>
      <c r="ED10" s="31">
        <v>51.39</v>
      </c>
      <c r="EE10" s="31">
        <v>1.5</v>
      </c>
      <c r="EF10" s="31">
        <v>1.05</v>
      </c>
      <c r="EI10" s="31">
        <f t="shared" si="3"/>
        <v>741</v>
      </c>
      <c r="EJ10" s="31" t="str">
        <f t="shared" si="0"/>
        <v>shot</v>
      </c>
      <c r="EK10" s="31" t="str">
        <f t="shared" si="1"/>
        <v>6.000 kg</v>
      </c>
    </row>
    <row r="11" spans="1:141">
      <c r="A11" s="31" t="s">
        <v>15</v>
      </c>
      <c r="B11" s="80" t="s">
        <v>121</v>
      </c>
      <c r="D11" s="95">
        <v>14.21</v>
      </c>
      <c r="E11" s="84"/>
      <c r="F11" s="87">
        <f t="shared" si="2"/>
        <v>741</v>
      </c>
      <c r="G11" s="82"/>
      <c r="H11" s="85"/>
      <c r="BT11" s="84">
        <f>FLOOR((BV11*$D11),0.01)</f>
        <v>21.240000000000002</v>
      </c>
      <c r="BU11" s="87">
        <f>BZ11</f>
        <v>1177</v>
      </c>
      <c r="BV11" s="88">
        <v>1.4954000000000001</v>
      </c>
      <c r="BW11" s="84"/>
      <c r="BZ11" s="31">
        <f>FLOOR(($ED11*POWER((BT11-$EE11),$EF11)),1)</f>
        <v>1177</v>
      </c>
      <c r="CA11" s="84"/>
      <c r="CB11" s="85"/>
      <c r="CC11" s="84"/>
      <c r="CD11" s="87"/>
      <c r="CE11" s="86"/>
      <c r="CF11" s="84"/>
      <c r="CJ11" s="84"/>
      <c r="CK11" s="85"/>
      <c r="DK11" s="84"/>
      <c r="DL11" s="85"/>
      <c r="ED11" s="31">
        <v>51.39</v>
      </c>
      <c r="EE11" s="31">
        <v>1.5</v>
      </c>
      <c r="EF11" s="31">
        <v>1.05</v>
      </c>
      <c r="EI11" s="31">
        <f t="shared" si="3"/>
        <v>741</v>
      </c>
      <c r="EJ11" s="31" t="str">
        <f t="shared" si="0"/>
        <v>shot</v>
      </c>
      <c r="EK11" s="31" t="str">
        <f t="shared" si="1"/>
        <v>5.000 kg</v>
      </c>
    </row>
    <row r="12" spans="1:141">
      <c r="A12" s="31" t="s">
        <v>15</v>
      </c>
      <c r="B12" s="80" t="s">
        <v>122</v>
      </c>
      <c r="D12" s="95">
        <v>14.21</v>
      </c>
      <c r="E12" s="84"/>
      <c r="F12" s="87">
        <f t="shared" si="2"/>
        <v>741</v>
      </c>
      <c r="G12" s="82"/>
      <c r="H12" s="85"/>
      <c r="BV12" s="86"/>
      <c r="BW12" s="84"/>
      <c r="CA12" s="84"/>
      <c r="CB12" s="85"/>
      <c r="CC12" s="84"/>
      <c r="CD12" s="87"/>
      <c r="CE12" s="86"/>
      <c r="CF12" s="84"/>
      <c r="CJ12" s="84"/>
      <c r="CK12" s="85"/>
      <c r="CL12" s="84">
        <f>FLOOR((CN12*$D12),0.01)</f>
        <v>23.3</v>
      </c>
      <c r="CM12" s="87">
        <f>CR12</f>
        <v>1306</v>
      </c>
      <c r="CN12" s="88">
        <v>1.6400999999999999</v>
      </c>
      <c r="CO12" s="84"/>
      <c r="CR12" s="31">
        <f>FLOOR(($ED12*POWER((CL12-$EE12),$EF12)),1)</f>
        <v>1306</v>
      </c>
      <c r="CS12" s="84"/>
      <c r="CT12" s="85"/>
      <c r="CU12" s="84">
        <f>FLOOR((CW12*$D12),0.01)</f>
        <v>26.39</v>
      </c>
      <c r="CV12" s="87">
        <f>DA12</f>
        <v>1502</v>
      </c>
      <c r="CW12" s="88">
        <v>1.8576999999999999</v>
      </c>
      <c r="CX12" s="84"/>
      <c r="DA12" s="31">
        <f>FLOOR(($ED12*POWER((CU12-$EE12),$EF12)),1)</f>
        <v>1502</v>
      </c>
      <c r="DB12" s="84"/>
      <c r="DC12" s="85"/>
      <c r="DD12" s="84">
        <f>FLOOR((DF12*$D12),0.01)</f>
        <v>31.07</v>
      </c>
      <c r="DE12" s="87">
        <f>DJ12</f>
        <v>1800</v>
      </c>
      <c r="DF12" s="88">
        <v>2.1867000000000001</v>
      </c>
      <c r="DG12" s="84"/>
      <c r="DJ12" s="31">
        <f>FLOOR(($ED12*POWER((DD12-$EE12),$EF12)),1)</f>
        <v>1800</v>
      </c>
      <c r="DK12" s="84"/>
      <c r="DL12" s="85"/>
      <c r="ED12" s="31">
        <v>51.39</v>
      </c>
      <c r="EE12" s="31">
        <v>1.5</v>
      </c>
      <c r="EF12" s="31">
        <v>1.05</v>
      </c>
      <c r="EI12" s="31">
        <f t="shared" si="3"/>
        <v>741</v>
      </c>
      <c r="EJ12" s="31" t="str">
        <f t="shared" si="0"/>
        <v>shot</v>
      </c>
      <c r="EK12" s="31" t="str">
        <f t="shared" si="1"/>
        <v>4.000 kg</v>
      </c>
    </row>
    <row r="13" spans="1:141" s="72" customFormat="1">
      <c r="A13" s="72" t="s">
        <v>34</v>
      </c>
      <c r="B13" s="73" t="s">
        <v>123</v>
      </c>
      <c r="D13" s="97">
        <v>45.59</v>
      </c>
      <c r="E13" s="74"/>
      <c r="F13" s="75">
        <f t="shared" si="2"/>
        <v>779</v>
      </c>
      <c r="G13" s="76"/>
      <c r="H13" s="77"/>
      <c r="AD13" s="74"/>
      <c r="AH13" s="76"/>
      <c r="AI13" s="77"/>
      <c r="AJ13" s="74">
        <f>FLOOR((AL13*$D13),0.01)</f>
        <v>60.32</v>
      </c>
      <c r="AK13" s="75">
        <f>AP13</f>
        <v>1088</v>
      </c>
      <c r="AL13" s="79">
        <v>1.3232999999999999</v>
      </c>
      <c r="AM13" s="74"/>
      <c r="AP13" s="72">
        <f>FLOOR(($ED13*POWER((AJ13-$EE13),$EF13)),1)</f>
        <v>1088</v>
      </c>
      <c r="AQ13" s="74"/>
      <c r="AR13" s="77"/>
      <c r="AS13" s="74">
        <f>FLOOR((AU13*$D13),0.01)</f>
        <v>67.64</v>
      </c>
      <c r="AT13" s="75">
        <f>AY13</f>
        <v>1244</v>
      </c>
      <c r="AU13" s="79">
        <v>1.4838</v>
      </c>
      <c r="AV13" s="74"/>
      <c r="AY13" s="72">
        <f>FLOOR(($ED13*POWER((AS13-$EE13),$EF13)),1)</f>
        <v>1244</v>
      </c>
      <c r="AZ13" s="74"/>
      <c r="BA13" s="77"/>
      <c r="BB13" s="74">
        <f>FLOOR((BD13*$D13),0.01)</f>
        <v>76.5</v>
      </c>
      <c r="BC13" s="75">
        <f>BH13</f>
        <v>1436</v>
      </c>
      <c r="BD13" s="79">
        <v>1.6780999999999999</v>
      </c>
      <c r="BE13" s="74"/>
      <c r="BH13" s="72">
        <f>FLOOR(($ED13*POWER((BB13-$EE13),$EF13)),1)</f>
        <v>1436</v>
      </c>
      <c r="BI13" s="74"/>
      <c r="BJ13" s="77"/>
      <c r="BR13" s="74"/>
      <c r="BS13" s="77"/>
      <c r="ED13" s="72">
        <v>12.91</v>
      </c>
      <c r="EE13" s="72">
        <v>4</v>
      </c>
      <c r="EF13" s="72">
        <v>1.1000000000000001</v>
      </c>
      <c r="EI13" s="72">
        <f t="shared" si="3"/>
        <v>779</v>
      </c>
      <c r="EJ13" s="72" t="str">
        <f t="shared" si="0"/>
        <v>discus</v>
      </c>
      <c r="EK13" s="72" t="str">
        <f t="shared" si="1"/>
        <v>2.000 kg</v>
      </c>
    </row>
    <row r="14" spans="1:141">
      <c r="A14" s="31" t="s">
        <v>34</v>
      </c>
      <c r="B14" s="80" t="s">
        <v>124</v>
      </c>
      <c r="D14" s="95">
        <v>45.59</v>
      </c>
      <c r="E14" s="84"/>
      <c r="F14" s="87">
        <f t="shared" si="2"/>
        <v>779</v>
      </c>
      <c r="G14" s="82"/>
      <c r="H14" s="85"/>
      <c r="AD14" s="84"/>
      <c r="AH14" s="82"/>
      <c r="AI14" s="85"/>
      <c r="AZ14" s="84"/>
      <c r="BA14" s="85"/>
      <c r="BB14" s="84">
        <f>FLOOR((BD14*$D14),0.01)</f>
        <v>55.410000000000004</v>
      </c>
      <c r="BC14" s="87">
        <f>BH14</f>
        <v>984</v>
      </c>
      <c r="BD14" s="88">
        <v>1.2156</v>
      </c>
      <c r="BE14" s="84"/>
      <c r="BH14" s="31">
        <f>FLOOR(($ED14*POWER((BB14-$EE14),$EF14)),1)</f>
        <v>984</v>
      </c>
      <c r="BI14" s="84"/>
      <c r="BJ14" s="85"/>
      <c r="BK14" s="84">
        <f>FLOOR((BM14*$D14),0.01)</f>
        <v>61.22</v>
      </c>
      <c r="BL14" s="87">
        <f>BQ14</f>
        <v>1107</v>
      </c>
      <c r="BM14" s="88">
        <v>1.343</v>
      </c>
      <c r="BN14" s="84"/>
      <c r="BQ14" s="31">
        <f>FLOOR(($ED14*POWER((BK14-$EE14),$EF14)),1)</f>
        <v>1107</v>
      </c>
      <c r="BR14" s="84"/>
      <c r="BS14" s="85"/>
      <c r="ED14" s="31">
        <v>12.91</v>
      </c>
      <c r="EE14" s="31">
        <v>4</v>
      </c>
      <c r="EF14" s="31">
        <v>1.1000000000000001</v>
      </c>
      <c r="EI14" s="31">
        <f t="shared" si="3"/>
        <v>779</v>
      </c>
      <c r="EJ14" s="31" t="str">
        <f t="shared" si="0"/>
        <v>discus</v>
      </c>
      <c r="EK14" s="31" t="str">
        <f t="shared" si="1"/>
        <v>1.500 kg</v>
      </c>
    </row>
    <row r="15" spans="1:141" s="72" customFormat="1">
      <c r="A15" s="72" t="s">
        <v>36</v>
      </c>
      <c r="B15" s="73" t="s">
        <v>125</v>
      </c>
      <c r="D15" s="97">
        <v>60.41</v>
      </c>
      <c r="E15" s="74"/>
      <c r="F15" s="75">
        <f t="shared" si="2"/>
        <v>744</v>
      </c>
      <c r="G15" s="76"/>
      <c r="H15" s="77"/>
      <c r="AH15" s="76"/>
      <c r="AI15" s="77"/>
      <c r="AJ15" s="74">
        <f>FLOOR((AL15*$D15),0.01)</f>
        <v>76.81</v>
      </c>
      <c r="AK15" s="75">
        <f>AP15</f>
        <v>994</v>
      </c>
      <c r="AL15" s="79">
        <v>1.2715000000000001</v>
      </c>
      <c r="AM15" s="74"/>
      <c r="AP15" s="72">
        <f>FLOOR(($ED15*POWER((AJ15-$EE15),$EF15)),1)</f>
        <v>994</v>
      </c>
      <c r="AQ15" s="74"/>
      <c r="AR15" s="77"/>
      <c r="AS15" s="74">
        <f>FLOOR((AU15*$D15),0.01)</f>
        <v>83.95</v>
      </c>
      <c r="AT15" s="75">
        <f>AY15</f>
        <v>1104</v>
      </c>
      <c r="AU15" s="79">
        <v>1.3897999999999999</v>
      </c>
      <c r="AV15" s="74"/>
      <c r="AY15" s="72">
        <f>FLOOR(($ED15*POWER((AS15-$EE15),$EF15)),1)</f>
        <v>1104</v>
      </c>
      <c r="AZ15" s="74"/>
      <c r="BA15" s="77"/>
      <c r="BB15" s="74">
        <f>FLOOR((BD15*$D15),0.01)</f>
        <v>92.570000000000007</v>
      </c>
      <c r="BC15" s="75">
        <f>BH15</f>
        <v>1238</v>
      </c>
      <c r="BD15" s="79">
        <v>1.5325</v>
      </c>
      <c r="BE15" s="74"/>
      <c r="BH15" s="72">
        <f>FLOOR(($ED15*POWER((BB15-$EE15),$EF15)),1)</f>
        <v>1238</v>
      </c>
      <c r="BI15" s="74"/>
      <c r="BJ15" s="77"/>
      <c r="BK15" s="74">
        <f>FLOOR((BM15*$D15),0.01)</f>
        <v>103.17</v>
      </c>
      <c r="BL15" s="75">
        <f>BQ15</f>
        <v>1405</v>
      </c>
      <c r="BM15" s="79">
        <v>1.7079</v>
      </c>
      <c r="BN15" s="74"/>
      <c r="BQ15" s="72">
        <f>FLOOR(($ED15*POWER((BK15-$EE15),$EF15)),1)</f>
        <v>1405</v>
      </c>
      <c r="BR15" s="74"/>
      <c r="BS15" s="77"/>
      <c r="DK15" s="74"/>
      <c r="DL15" s="77"/>
      <c r="ED15" s="72">
        <v>10.14</v>
      </c>
      <c r="EE15" s="72">
        <v>7</v>
      </c>
      <c r="EF15" s="72">
        <v>1.08</v>
      </c>
      <c r="EI15" s="72">
        <f t="shared" si="3"/>
        <v>744</v>
      </c>
      <c r="EJ15" s="72" t="str">
        <f t="shared" si="0"/>
        <v>javelin</v>
      </c>
      <c r="EK15" s="72" t="str">
        <f t="shared" si="1"/>
        <v>800g</v>
      </c>
    </row>
    <row r="16" spans="1:141">
      <c r="A16" s="31" t="s">
        <v>36</v>
      </c>
      <c r="B16" s="80" t="s">
        <v>126</v>
      </c>
      <c r="D16" s="95">
        <v>60.41</v>
      </c>
      <c r="E16" s="84"/>
      <c r="F16" s="87">
        <f t="shared" si="2"/>
        <v>744</v>
      </c>
      <c r="G16" s="82"/>
      <c r="H16" s="85"/>
      <c r="AH16" s="82"/>
      <c r="AI16" s="85"/>
      <c r="AJ16" s="84"/>
      <c r="AK16" s="87"/>
      <c r="AL16" s="86"/>
      <c r="AM16" s="84"/>
      <c r="AQ16" s="84"/>
      <c r="AR16" s="85"/>
      <c r="AS16" s="84"/>
      <c r="AT16" s="87"/>
      <c r="AU16" s="86"/>
      <c r="AV16" s="84"/>
      <c r="AZ16" s="84"/>
      <c r="BA16" s="85"/>
      <c r="BB16" s="84"/>
      <c r="BC16" s="87"/>
      <c r="BD16" s="86"/>
      <c r="BE16" s="84"/>
      <c r="BI16" s="84"/>
      <c r="BJ16" s="85"/>
      <c r="BK16" s="84"/>
      <c r="BL16" s="87"/>
      <c r="BM16" s="86"/>
      <c r="BN16" s="84"/>
      <c r="BR16" s="84"/>
      <c r="BS16" s="85"/>
      <c r="BT16" s="84">
        <f>FLOOR((BV16*$D16),0.01)</f>
        <v>105.38</v>
      </c>
      <c r="BU16" s="87">
        <f>BZ16</f>
        <v>1440</v>
      </c>
      <c r="BV16" s="88">
        <v>1.7444999999999999</v>
      </c>
      <c r="BW16" s="84"/>
      <c r="BZ16" s="31">
        <f>FLOOR(($ED16*POWER((BT16-$EE16),$EF16)),1)</f>
        <v>1440</v>
      </c>
      <c r="CA16" s="84"/>
      <c r="CB16" s="85"/>
      <c r="CC16" s="84">
        <f>FLOOR((CE16*$D16),0.01)</f>
        <v>119.33</v>
      </c>
      <c r="CD16" s="87">
        <f>CI16</f>
        <v>1661</v>
      </c>
      <c r="CE16" s="88">
        <v>1.9755</v>
      </c>
      <c r="CF16" s="84"/>
      <c r="CI16" s="31">
        <f>FLOOR(($ED16*POWER((CC16-$EE16),$EF16)),1)</f>
        <v>1661</v>
      </c>
      <c r="CJ16" s="84"/>
      <c r="CK16" s="85"/>
      <c r="CL16" s="84">
        <f>FLOOR((CN16*$D16),0.01)</f>
        <v>137.97999999999999</v>
      </c>
      <c r="CM16" s="87">
        <f>CR16</f>
        <v>1961</v>
      </c>
      <c r="CN16" s="88">
        <v>2.2841</v>
      </c>
      <c r="CO16" s="84"/>
      <c r="CR16" s="31">
        <f>FLOOR(($ED16*POWER((CL16-$EE16),$EF16)),1)</f>
        <v>1961</v>
      </c>
      <c r="CS16" s="84"/>
      <c r="CT16" s="85"/>
      <c r="CU16" s="84">
        <f>FLOOR((CW16*$D16),0.01)</f>
        <v>164.96</v>
      </c>
      <c r="CV16" s="87">
        <f>DA16</f>
        <v>2401</v>
      </c>
      <c r="CW16" s="88">
        <v>2.7307000000000001</v>
      </c>
      <c r="CX16" s="84"/>
      <c r="DA16" s="31">
        <f>FLOOR(($ED16*POWER((CU16-$EE16),$EF16)),1)</f>
        <v>2401</v>
      </c>
      <c r="DB16" s="84"/>
      <c r="DC16" s="85"/>
      <c r="DD16" s="84">
        <f>FLOOR((DF16*$D16),0.01)</f>
        <v>209.17000000000002</v>
      </c>
      <c r="DE16" s="87">
        <f>DJ16</f>
        <v>3134</v>
      </c>
      <c r="DF16" s="88">
        <v>3.4626000000000001</v>
      </c>
      <c r="DG16" s="84"/>
      <c r="DJ16" s="31">
        <f>FLOOR(($ED16*POWER((DD16-$EE16),$EF16)),1)</f>
        <v>3134</v>
      </c>
      <c r="DK16" s="84"/>
      <c r="DL16" s="85"/>
      <c r="ED16" s="31">
        <v>10.14</v>
      </c>
      <c r="EE16" s="31">
        <v>7</v>
      </c>
      <c r="EF16" s="31">
        <v>1.08</v>
      </c>
      <c r="EI16" s="31">
        <f t="shared" si="3"/>
        <v>744</v>
      </c>
      <c r="EJ16" s="31" t="str">
        <f t="shared" si="0"/>
        <v>javelin</v>
      </c>
      <c r="EK16" s="31" t="str">
        <f t="shared" si="1"/>
        <v>600g</v>
      </c>
    </row>
    <row r="17" spans="1:141">
      <c r="A17" s="31" t="s">
        <v>36</v>
      </c>
      <c r="B17" s="80" t="s">
        <v>127</v>
      </c>
      <c r="D17" s="95">
        <v>60.41</v>
      </c>
      <c r="E17" s="84"/>
      <c r="F17" s="87">
        <f t="shared" si="2"/>
        <v>744</v>
      </c>
      <c r="G17" s="82"/>
      <c r="H17" s="85"/>
      <c r="AH17" s="82"/>
      <c r="AI17" s="85"/>
      <c r="AJ17" s="84"/>
      <c r="AK17" s="87"/>
      <c r="AL17" s="86"/>
      <c r="AM17" s="84"/>
      <c r="AQ17" s="84"/>
      <c r="AR17" s="85"/>
      <c r="AS17" s="84"/>
      <c r="AT17" s="87"/>
      <c r="AU17" s="86"/>
      <c r="AV17" s="84"/>
      <c r="AZ17" s="84"/>
      <c r="BA17" s="85"/>
      <c r="BB17" s="84"/>
      <c r="BC17" s="87"/>
      <c r="BD17" s="86"/>
      <c r="BE17" s="84"/>
      <c r="BI17" s="84"/>
      <c r="BJ17" s="85"/>
      <c r="BK17" s="84"/>
      <c r="BL17" s="87"/>
      <c r="BM17" s="86"/>
      <c r="BN17" s="84"/>
      <c r="BR17" s="84"/>
      <c r="BS17" s="85"/>
      <c r="BT17" s="84"/>
      <c r="BU17" s="87"/>
      <c r="BV17" s="89"/>
      <c r="BW17" s="90"/>
      <c r="BX17" s="91"/>
      <c r="BY17" s="91"/>
      <c r="BZ17" s="91"/>
      <c r="CA17" s="90"/>
      <c r="CB17" s="92"/>
      <c r="CC17" s="90"/>
      <c r="CD17" s="93"/>
      <c r="CE17" s="89"/>
      <c r="CF17" s="84"/>
      <c r="CJ17" s="84"/>
      <c r="CK17" s="85"/>
      <c r="CL17" s="84">
        <f>FLOOR((CN17*$D17),0.01)</f>
        <v>130.97999999999999</v>
      </c>
      <c r="CM17" s="87">
        <f>CR17</f>
        <v>1848</v>
      </c>
      <c r="CN17" s="88">
        <v>2.1682000000000001</v>
      </c>
      <c r="CO17" s="84"/>
      <c r="CR17" s="31">
        <f>FLOOR(($ED17*POWER((CL17-$EE17),$EF17)),1)</f>
        <v>1848</v>
      </c>
      <c r="CS17" s="84"/>
      <c r="CT17" s="85"/>
      <c r="CU17" s="84"/>
      <c r="CV17" s="87"/>
      <c r="CW17" s="89"/>
      <c r="CX17" s="90"/>
      <c r="CY17" s="91"/>
      <c r="CZ17" s="91"/>
      <c r="DA17" s="91"/>
      <c r="DB17" s="90"/>
      <c r="DC17" s="92"/>
      <c r="DD17" s="90"/>
      <c r="DE17" s="93"/>
      <c r="DF17" s="89"/>
      <c r="DG17" s="84"/>
      <c r="DK17" s="84"/>
      <c r="DL17" s="85"/>
      <c r="ED17" s="31">
        <v>10.14</v>
      </c>
      <c r="EE17" s="31">
        <v>7</v>
      </c>
      <c r="EF17" s="31">
        <v>1.08</v>
      </c>
      <c r="EI17" s="31">
        <f t="shared" si="3"/>
        <v>744</v>
      </c>
      <c r="EJ17" s="31" t="str">
        <f t="shared" si="0"/>
        <v>javelin</v>
      </c>
      <c r="EK17" s="31" t="str">
        <f t="shared" si="1"/>
        <v>500 g</v>
      </c>
    </row>
    <row r="18" spans="1:141" s="72" customFormat="1">
      <c r="A18" s="72" t="s">
        <v>47</v>
      </c>
      <c r="B18" s="73" t="s">
        <v>128</v>
      </c>
      <c r="D18" s="97">
        <v>14.21</v>
      </c>
      <c r="E18" s="74"/>
      <c r="F18" s="75">
        <f t="shared" si="2"/>
        <v>690</v>
      </c>
      <c r="G18" s="76"/>
      <c r="H18" s="77"/>
      <c r="AH18" s="76"/>
      <c r="AI18" s="77"/>
      <c r="AJ18" s="74">
        <f>FLOOR((AL18*$D18),0.01)</f>
        <v>17.93</v>
      </c>
      <c r="AK18" s="75">
        <f>AP18</f>
        <v>903</v>
      </c>
      <c r="AL18" s="79">
        <v>1.2621</v>
      </c>
      <c r="AM18" s="74"/>
      <c r="AP18" s="72">
        <f>FLOOR(($ED18*POWER((AJ18-$EE18),$EF18)),1)</f>
        <v>903</v>
      </c>
      <c r="AQ18" s="74"/>
      <c r="AR18" s="77"/>
      <c r="AS18" s="74">
        <f>FLOOR((AU18*$D18),0.01)</f>
        <v>19.47</v>
      </c>
      <c r="AT18" s="75">
        <f>AY18</f>
        <v>993</v>
      </c>
      <c r="AU18" s="79">
        <v>1.3704000000000001</v>
      </c>
      <c r="AV18" s="74"/>
      <c r="AY18" s="72">
        <f>FLOOR(($ED18*POWER((AS18-$EE18),$EF18)),1)</f>
        <v>993</v>
      </c>
      <c r="AZ18" s="74"/>
      <c r="BA18" s="77"/>
      <c r="BB18" s="74"/>
      <c r="BC18" s="75"/>
      <c r="BD18" s="78"/>
      <c r="BE18" s="74"/>
      <c r="BI18" s="74"/>
      <c r="BJ18" s="77"/>
      <c r="BK18" s="74"/>
      <c r="BL18" s="75"/>
      <c r="BM18" s="78"/>
      <c r="BN18" s="74"/>
      <c r="BR18" s="74"/>
      <c r="BS18" s="77"/>
      <c r="BT18" s="74"/>
      <c r="BU18" s="75"/>
      <c r="BV18" s="78"/>
      <c r="BW18" s="74"/>
      <c r="CA18" s="74"/>
      <c r="CB18" s="77"/>
      <c r="CO18" s="74"/>
      <c r="CS18" s="74"/>
      <c r="CT18" s="77"/>
      <c r="ED18" s="72">
        <v>47.833799999999997</v>
      </c>
      <c r="EE18" s="72">
        <v>1.5</v>
      </c>
      <c r="EF18" s="72">
        <v>1.05</v>
      </c>
      <c r="EI18" s="72">
        <f t="shared" si="3"/>
        <v>690</v>
      </c>
      <c r="EJ18" s="72" t="str">
        <f t="shared" si="0"/>
        <v>weight</v>
      </c>
      <c r="EK18" s="72" t="str">
        <f t="shared" si="1"/>
        <v>15.880 kg</v>
      </c>
    </row>
    <row r="19" spans="1:141">
      <c r="A19" s="31" t="s">
        <v>47</v>
      </c>
      <c r="B19" s="80" t="s">
        <v>129</v>
      </c>
      <c r="D19" s="95">
        <v>14.21</v>
      </c>
      <c r="E19" s="84"/>
      <c r="F19" s="87">
        <f t="shared" si="2"/>
        <v>690</v>
      </c>
      <c r="G19" s="82"/>
      <c r="H19" s="85"/>
      <c r="AH19" s="82"/>
      <c r="AI19" s="85"/>
      <c r="AJ19" s="84"/>
      <c r="AK19" s="87"/>
      <c r="AL19" s="86"/>
      <c r="AM19" s="84"/>
      <c r="AQ19" s="84"/>
      <c r="AR19" s="85"/>
      <c r="AS19" s="84"/>
      <c r="AT19" s="87"/>
      <c r="AU19" s="86"/>
      <c r="AV19" s="84"/>
      <c r="AZ19" s="84"/>
      <c r="BA19" s="85"/>
      <c r="BB19" s="84">
        <f>FLOOR((BD19*$D19),0.01)</f>
        <v>17.150000000000002</v>
      </c>
      <c r="BC19" s="87">
        <f>BH19</f>
        <v>858</v>
      </c>
      <c r="BD19" s="88">
        <v>1.2074</v>
      </c>
      <c r="BE19" s="84"/>
      <c r="BH19" s="31">
        <f>FLOOR(($ED19*POWER((BB19-$EE19),$EF19)),1)</f>
        <v>858</v>
      </c>
      <c r="BI19" s="84"/>
      <c r="BJ19" s="85"/>
      <c r="BK19" s="84">
        <f>FLOOR((BM19*$D19),0.01)</f>
        <v>18.55</v>
      </c>
      <c r="BL19" s="87">
        <f>BQ19</f>
        <v>939</v>
      </c>
      <c r="BM19" s="88">
        <v>1.3061</v>
      </c>
      <c r="BN19" s="84"/>
      <c r="BQ19" s="31">
        <f>FLOOR(($ED19*POWER((BK19-$EE19),$EF19)),1)</f>
        <v>939</v>
      </c>
      <c r="BR19" s="84"/>
      <c r="BS19" s="85"/>
      <c r="BT19" s="84"/>
      <c r="BU19" s="87"/>
      <c r="BV19" s="86"/>
      <c r="BW19" s="84"/>
      <c r="CA19" s="84"/>
      <c r="CB19" s="85"/>
      <c r="CO19" s="84"/>
      <c r="CS19" s="84"/>
      <c r="CT19" s="85"/>
      <c r="ED19" s="31">
        <v>47.833799999999997</v>
      </c>
      <c r="EE19" s="31">
        <v>1.5</v>
      </c>
      <c r="EF19" s="31">
        <v>1.05</v>
      </c>
      <c r="EI19" s="31">
        <f t="shared" si="3"/>
        <v>690</v>
      </c>
      <c r="EJ19" s="31" t="str">
        <f t="shared" si="0"/>
        <v>weight</v>
      </c>
      <c r="EK19" s="31" t="str">
        <f t="shared" si="1"/>
        <v>11.340 kg</v>
      </c>
    </row>
    <row r="20" spans="1:141">
      <c r="A20" s="31" t="s">
        <v>47</v>
      </c>
      <c r="B20" s="80" t="s">
        <v>130</v>
      </c>
      <c r="D20" s="95">
        <v>14.21</v>
      </c>
      <c r="E20" s="84"/>
      <c r="F20" s="87">
        <f t="shared" si="2"/>
        <v>690</v>
      </c>
      <c r="G20" s="82"/>
      <c r="H20" s="85"/>
      <c r="AH20" s="82"/>
      <c r="AI20" s="85"/>
      <c r="BR20" s="84"/>
      <c r="BS20" s="85"/>
      <c r="BT20" s="84">
        <f>FLOOR((BV20*$D20),0.01)</f>
        <v>17.03</v>
      </c>
      <c r="BU20" s="87">
        <f>BZ20</f>
        <v>852</v>
      </c>
      <c r="BV20" s="88">
        <v>1.1988000000000001</v>
      </c>
      <c r="BW20" s="84"/>
      <c r="BZ20" s="31">
        <f>FLOOR(($ED20*POWER((BT20-$EE20),$EF20)),1)</f>
        <v>852</v>
      </c>
      <c r="CA20" s="84"/>
      <c r="CB20" s="85"/>
      <c r="CO20" s="84"/>
      <c r="CS20" s="84"/>
      <c r="CT20" s="85"/>
      <c r="ED20" s="31">
        <v>47.833799999999997</v>
      </c>
      <c r="EE20" s="31">
        <v>1.5</v>
      </c>
      <c r="EF20" s="31">
        <v>1.05</v>
      </c>
      <c r="EI20" s="31">
        <f t="shared" si="3"/>
        <v>690</v>
      </c>
      <c r="EJ20" s="31" t="str">
        <f t="shared" si="0"/>
        <v>weight</v>
      </c>
      <c r="EK20" s="31" t="str">
        <f t="shared" si="1"/>
        <v>9.080 kg</v>
      </c>
    </row>
    <row r="21" spans="1:141" ht="12.75" thickBot="1">
      <c r="A21" s="31" t="s">
        <v>47</v>
      </c>
      <c r="B21" s="80" t="s">
        <v>119</v>
      </c>
      <c r="D21" s="96">
        <v>14.21</v>
      </c>
      <c r="E21" s="84"/>
      <c r="F21" s="87">
        <f t="shared" si="2"/>
        <v>690</v>
      </c>
      <c r="G21" s="82"/>
      <c r="H21" s="85"/>
      <c r="AH21" s="82"/>
      <c r="AI21" s="85"/>
      <c r="BR21" s="84"/>
      <c r="BS21" s="85"/>
      <c r="BT21" s="84"/>
      <c r="BU21" s="87"/>
      <c r="BV21" s="86"/>
      <c r="BW21" s="84"/>
      <c r="CA21" s="84"/>
      <c r="CB21" s="85"/>
      <c r="CC21" s="84"/>
      <c r="CD21" s="87"/>
      <c r="CE21" s="86"/>
      <c r="CF21" s="84"/>
      <c r="CJ21" s="84"/>
      <c r="CK21" s="85"/>
      <c r="CL21" s="84">
        <f>FLOOR((CN21*$D21),0.01)</f>
        <v>18.91</v>
      </c>
      <c r="CM21" s="87">
        <f>CR21</f>
        <v>960</v>
      </c>
      <c r="CN21" s="88">
        <v>1.331</v>
      </c>
      <c r="CO21" s="84"/>
      <c r="CR21" s="31">
        <f>FLOOR(($ED21*POWER((CL21-$EE21),$EF21)),1)</f>
        <v>960</v>
      </c>
      <c r="CS21" s="84"/>
      <c r="CT21" s="85"/>
      <c r="ED21" s="31">
        <v>47.833799999999997</v>
      </c>
      <c r="EE21" s="31">
        <v>1.5</v>
      </c>
      <c r="EF21" s="31">
        <v>1.05</v>
      </c>
      <c r="EI21" s="31">
        <f t="shared" si="3"/>
        <v>690</v>
      </c>
      <c r="EJ21" s="31" t="str">
        <f t="shared" si="0"/>
        <v>weight</v>
      </c>
      <c r="EK21" s="31" t="str">
        <f t="shared" si="1"/>
        <v>7.260 kg</v>
      </c>
    </row>
    <row r="22" spans="1:141">
      <c r="B22" s="80"/>
      <c r="D22" s="41"/>
      <c r="E22" s="84"/>
      <c r="F22" s="87"/>
      <c r="G22" s="82"/>
      <c r="H22" s="85"/>
      <c r="I22" s="84"/>
      <c r="J22" s="87"/>
      <c r="K22" s="86"/>
      <c r="L22" s="84"/>
      <c r="P22" s="82"/>
      <c r="Q22" s="85"/>
      <c r="R22" s="84" t="s">
        <v>131</v>
      </c>
      <c r="S22" s="87"/>
      <c r="T22" s="86"/>
      <c r="U22" s="84"/>
      <c r="Y22" s="82"/>
      <c r="Z22" s="85"/>
      <c r="AA22" s="84"/>
      <c r="AB22" s="87"/>
      <c r="AC22" s="86"/>
      <c r="AD22" s="84"/>
      <c r="AH22" s="82"/>
      <c r="AI22" s="85"/>
      <c r="AJ22" s="84"/>
      <c r="AK22" s="87"/>
      <c r="AL22" s="86"/>
      <c r="AM22" s="84"/>
      <c r="AQ22" s="84"/>
      <c r="AR22" s="85"/>
      <c r="AS22" s="84"/>
      <c r="AT22" s="87"/>
      <c r="AU22" s="86"/>
      <c r="AV22" s="84"/>
      <c r="AZ22" s="84"/>
      <c r="BA22" s="85"/>
      <c r="BB22" s="84"/>
      <c r="BC22" s="87"/>
      <c r="BD22" s="86"/>
      <c r="BE22" s="84"/>
      <c r="BI22" s="84"/>
      <c r="BJ22" s="85"/>
      <c r="BK22" s="84"/>
      <c r="BL22" s="87"/>
      <c r="BM22" s="86"/>
      <c r="BN22" s="84"/>
      <c r="BR22" s="84"/>
      <c r="BS22" s="85"/>
      <c r="BT22" s="84"/>
      <c r="BU22" s="87"/>
      <c r="BV22" s="86"/>
      <c r="BW22" s="84"/>
      <c r="CA22" s="84"/>
      <c r="CB22" s="85"/>
      <c r="CC22" s="84"/>
      <c r="CD22" s="87"/>
      <c r="CE22" s="86"/>
      <c r="CF22" s="84"/>
      <c r="CJ22" s="84"/>
      <c r="CK22" s="85"/>
      <c r="CL22" s="84"/>
      <c r="CM22" s="87"/>
      <c r="CN22" s="86"/>
      <c r="CO22" s="84"/>
      <c r="CS22" s="84"/>
      <c r="CT22" s="85"/>
      <c r="CU22" s="84"/>
      <c r="CV22" s="87"/>
      <c r="CW22" s="86"/>
      <c r="CX22" s="84"/>
      <c r="DB22" s="84"/>
      <c r="DC22" s="85"/>
      <c r="DD22" s="84"/>
      <c r="DE22" s="87"/>
      <c r="DF22" s="86"/>
      <c r="DG22" s="84"/>
      <c r="DK22" s="84"/>
      <c r="DL22" s="85"/>
      <c r="DM22" s="84"/>
      <c r="DN22" s="87"/>
      <c r="DO22" s="86"/>
      <c r="DP22" s="84"/>
      <c r="DT22" s="84"/>
      <c r="DU22" s="85"/>
      <c r="DV22" s="84"/>
      <c r="DW22" s="87"/>
      <c r="DX22" s="86"/>
      <c r="DY22" s="84"/>
    </row>
    <row r="23" spans="1:141">
      <c r="B23" s="80"/>
      <c r="D23" s="41"/>
      <c r="E23" s="84"/>
      <c r="F23" s="87"/>
      <c r="G23" s="82"/>
      <c r="H23" s="85"/>
      <c r="I23" s="84"/>
      <c r="J23" s="87"/>
      <c r="K23" s="86"/>
      <c r="L23" s="84"/>
      <c r="P23" s="82"/>
      <c r="Q23" s="85"/>
      <c r="R23" s="84"/>
      <c r="S23" s="87"/>
      <c r="T23" s="86"/>
      <c r="U23" s="84"/>
      <c r="Y23" s="82"/>
      <c r="Z23" s="85"/>
      <c r="AA23" s="84"/>
      <c r="AB23" s="87"/>
      <c r="AC23" s="86"/>
      <c r="AD23" s="84"/>
      <c r="AH23" s="82"/>
      <c r="AI23" s="85"/>
      <c r="AJ23" s="84"/>
      <c r="AK23" s="87"/>
      <c r="AL23" s="86"/>
      <c r="AM23" s="84"/>
      <c r="AQ23" s="84"/>
      <c r="AR23" s="85"/>
      <c r="AS23" s="84"/>
      <c r="AT23" s="87"/>
      <c r="AU23" s="86"/>
      <c r="AV23" s="84"/>
      <c r="AZ23" s="84"/>
      <c r="BA23" s="85"/>
      <c r="BB23" s="84"/>
      <c r="BC23" s="87"/>
      <c r="BD23" s="86"/>
      <c r="BE23" s="84"/>
      <c r="BI23" s="84"/>
      <c r="BJ23" s="85"/>
      <c r="BK23" s="84"/>
      <c r="BL23" s="87"/>
      <c r="BM23" s="86"/>
      <c r="BN23" s="84"/>
      <c r="BR23" s="84"/>
      <c r="BS23" s="85"/>
      <c r="BT23" s="84"/>
      <c r="BU23" s="87"/>
      <c r="BV23" s="86"/>
      <c r="BW23" s="84"/>
      <c r="CA23" s="84"/>
      <c r="CB23" s="85"/>
      <c r="CC23" s="84"/>
      <c r="CD23" s="87"/>
      <c r="CE23" s="86"/>
      <c r="CF23" s="84"/>
      <c r="CJ23" s="84"/>
      <c r="CK23" s="85"/>
      <c r="CL23" s="84"/>
      <c r="CM23" s="87"/>
      <c r="CN23" s="86"/>
      <c r="CO23" s="84"/>
      <c r="CS23" s="84"/>
      <c r="CT23" s="85"/>
      <c r="CU23" s="84"/>
      <c r="CV23" s="87"/>
      <c r="CW23" s="86"/>
      <c r="CX23" s="84"/>
      <c r="DB23" s="84"/>
      <c r="DC23" s="85"/>
      <c r="DD23" s="84"/>
      <c r="DE23" s="87"/>
      <c r="DF23" s="86"/>
      <c r="DG23" s="84"/>
      <c r="DK23" s="84"/>
      <c r="DL23" s="85"/>
      <c r="DM23" s="84"/>
      <c r="DN23" s="87"/>
      <c r="DO23" s="86"/>
      <c r="DP23" s="84"/>
      <c r="DT23" s="84"/>
      <c r="DU23" s="85"/>
      <c r="DV23" s="84"/>
      <c r="DW23" s="87"/>
      <c r="DX23" s="86"/>
      <c r="DY23" s="84"/>
    </row>
    <row r="24" spans="1:141" customFormat="1"/>
    <row r="25" spans="1:141" customFormat="1"/>
    <row r="26" spans="1:141" customFormat="1"/>
    <row r="27" spans="1:141" customFormat="1"/>
    <row r="28" spans="1:141" customFormat="1"/>
    <row r="29" spans="1:141" customFormat="1"/>
    <row r="30" spans="1:141" customFormat="1"/>
    <row r="31" spans="1:141" customFormat="1"/>
    <row r="32" spans="1:141" customFormat="1"/>
    <row r="33" customFormat="1"/>
    <row r="34" customFormat="1"/>
    <row r="35" customFormat="1"/>
    <row r="36" customFormat="1"/>
    <row r="37" customFormat="1"/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3"/>
  <sheetViews>
    <sheetView topLeftCell="DA1" zoomScale="125" workbookViewId="0">
      <selection activeCell="EH1" sqref="DW1:EH65536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7.7109375" style="2" bestFit="1" customWidth="1"/>
    <col min="4" max="4" width="6.7109375" style="2" hidden="1" customWidth="1"/>
    <col min="5" max="5" width="5.28515625" style="8" bestFit="1" customWidth="1"/>
    <col min="6" max="6" width="1.85546875" style="9" customWidth="1"/>
    <col min="7" max="7" width="2.140625" style="9" customWidth="1"/>
    <col min="8" max="8" width="5.7109375" style="9" customWidth="1"/>
    <col min="9" max="9" width="5.140625" style="9" customWidth="1"/>
    <col min="10" max="11" width="6.7109375" style="9" hidden="1" customWidth="1"/>
    <col min="12" max="13" width="4.140625" style="9" hidden="1" customWidth="1"/>
    <col min="14" max="14" width="5" style="9" hidden="1" customWidth="1"/>
    <col min="15" max="15" width="1.85546875" style="9" customWidth="1"/>
    <col min="16" max="16" width="2.140625" style="9" customWidth="1"/>
    <col min="17" max="17" width="5.7109375" style="9" customWidth="1"/>
    <col min="18" max="18" width="5.140625" style="9" customWidth="1"/>
    <col min="19" max="20" width="6.7109375" style="9" hidden="1" customWidth="1"/>
    <col min="21" max="21" width="4.140625" style="9" hidden="1" customWidth="1"/>
    <col min="22" max="22" width="5.140625" style="9" hidden="1" customWidth="1"/>
    <col min="23" max="23" width="5" style="9" hidden="1" customWidth="1"/>
    <col min="24" max="24" width="1.85546875" style="9" customWidth="1"/>
    <col min="25" max="25" width="2.140625" style="9" customWidth="1"/>
    <col min="26" max="26" width="5.7109375" style="9" customWidth="1"/>
    <col min="27" max="27" width="5.140625" style="9" customWidth="1"/>
    <col min="28" max="29" width="6.7109375" style="9" hidden="1" customWidth="1"/>
    <col min="30" max="30" width="4.140625" style="9" hidden="1" customWidth="1"/>
    <col min="31" max="31" width="5.140625" style="9" hidden="1" customWidth="1"/>
    <col min="32" max="32" width="5" style="9" hidden="1" customWidth="1"/>
    <col min="33" max="33" width="1.85546875" style="9" customWidth="1"/>
    <col min="34" max="34" width="2.140625" style="8" customWidth="1"/>
    <col min="35" max="35" width="5.7109375" style="2" customWidth="1"/>
    <col min="36" max="36" width="5.140625" style="8" customWidth="1"/>
    <col min="37" max="37" width="6.7109375" style="6" hidden="1" customWidth="1"/>
    <col min="38" max="38" width="6.7109375" style="2" hidden="1" customWidth="1"/>
    <col min="39" max="39" width="4.140625" hidden="1" customWidth="1"/>
    <col min="40" max="41" width="5.140625" hidden="1" customWidth="1"/>
    <col min="42" max="42" width="1.85546875" style="2" customWidth="1"/>
    <col min="43" max="43" width="2.140625" style="2" customWidth="1"/>
    <col min="44" max="44" width="5.7109375" style="2" customWidth="1"/>
    <col min="45" max="45" width="5.140625" style="2" customWidth="1"/>
    <col min="46" max="47" width="6.7109375" style="2" hidden="1" customWidth="1"/>
    <col min="48" max="50" width="5.140625" style="2" hidden="1" customWidth="1"/>
    <col min="51" max="51" width="1.85546875" style="2" customWidth="1"/>
    <col min="52" max="52" width="2.140625" style="2" customWidth="1"/>
    <col min="53" max="53" width="5.7109375" style="2" customWidth="1"/>
    <col min="54" max="54" width="5.140625" style="2" customWidth="1"/>
    <col min="55" max="56" width="6.7109375" style="2" hidden="1" customWidth="1"/>
    <col min="57" max="59" width="5.140625" style="2" hidden="1" customWidth="1"/>
    <col min="60" max="60" width="1.85546875" style="2" customWidth="1"/>
    <col min="61" max="61" width="2.140625" style="2" customWidth="1"/>
    <col min="62" max="62" width="6.85546875" style="2" bestFit="1" customWidth="1"/>
    <col min="63" max="63" width="5.140625" style="2" customWidth="1"/>
    <col min="64" max="65" width="6.7109375" style="2" hidden="1" customWidth="1"/>
    <col min="66" max="68" width="5.140625" style="2" hidden="1" customWidth="1"/>
    <col min="69" max="69" width="1.85546875" style="2" customWidth="1"/>
    <col min="70" max="70" width="2.140625" style="2" customWidth="1"/>
    <col min="71" max="71" width="6.85546875" style="2" bestFit="1" customWidth="1"/>
    <col min="72" max="72" width="5.140625" style="2" customWidth="1"/>
    <col min="73" max="74" width="6.7109375" style="2" hidden="1" customWidth="1"/>
    <col min="75" max="77" width="5.140625" style="2" hidden="1" customWidth="1"/>
    <col min="78" max="78" width="1.85546875" style="2" customWidth="1"/>
    <col min="79" max="79" width="2.140625" style="2" customWidth="1"/>
    <col min="80" max="80" width="6.7109375" style="2" bestFit="1" customWidth="1"/>
    <col min="81" max="81" width="5.140625" style="2" bestFit="1" customWidth="1"/>
    <col min="82" max="83" width="6.7109375" style="2" hidden="1" customWidth="1"/>
    <col min="84" max="86" width="5.140625" style="2" hidden="1" customWidth="1"/>
    <col min="87" max="87" width="1.85546875" style="2" customWidth="1"/>
    <col min="88" max="88" width="2.140625" style="2" customWidth="1"/>
    <col min="89" max="89" width="6.7109375" style="2" bestFit="1" customWidth="1"/>
    <col min="90" max="90" width="5.140625" style="2" bestFit="1" customWidth="1"/>
    <col min="91" max="92" width="6.7109375" style="2" hidden="1" customWidth="1"/>
    <col min="93" max="95" width="5.140625" style="2" hidden="1" customWidth="1"/>
    <col min="96" max="96" width="1.85546875" style="2" customWidth="1"/>
    <col min="97" max="97" width="2.140625" style="2" customWidth="1"/>
    <col min="98" max="98" width="6.7109375" style="2" bestFit="1" customWidth="1"/>
    <col min="99" max="99" width="6.140625" style="2" customWidth="1"/>
    <col min="100" max="101" width="6.7109375" style="2" hidden="1" customWidth="1"/>
    <col min="102" max="104" width="5.140625" style="2" hidden="1" customWidth="1"/>
    <col min="105" max="105" width="1.85546875" style="2" customWidth="1"/>
    <col min="106" max="106" width="2.140625" style="2" customWidth="1"/>
    <col min="107" max="107" width="6.7109375" style="2" bestFit="1" customWidth="1"/>
    <col min="108" max="108" width="6.140625" style="2" customWidth="1"/>
    <col min="109" max="110" width="6.7109375" style="2" hidden="1" customWidth="1"/>
    <col min="111" max="113" width="5.140625" style="2" hidden="1" customWidth="1"/>
    <col min="114" max="114" width="1.85546875" style="2" customWidth="1"/>
    <col min="115" max="115" width="2.140625" style="2" customWidth="1"/>
    <col min="116" max="116" width="6.7109375" style="2" bestFit="1" customWidth="1"/>
    <col min="117" max="117" width="6.140625" style="2" customWidth="1"/>
    <col min="118" max="118" width="6.7109375" style="2" hidden="1" customWidth="1"/>
    <col min="119" max="119" width="5.7109375" style="2" hidden="1" customWidth="1"/>
    <col min="120" max="120" width="5.140625" style="2" hidden="1" customWidth="1"/>
    <col min="121" max="121" width="6.140625" style="2" hidden="1" customWidth="1"/>
    <col min="122" max="122" width="5.140625" style="2" hidden="1" customWidth="1"/>
    <col min="123" max="123" width="1.85546875" style="2" customWidth="1"/>
    <col min="124" max="124" width="2.140625" style="2" customWidth="1"/>
    <col min="125" max="125" width="6.7109375" style="2" bestFit="1" customWidth="1"/>
    <col min="126" max="126" width="6.140625" style="2" customWidth="1"/>
    <col min="127" max="127" width="7.7109375" style="2" hidden="1" customWidth="1"/>
    <col min="128" max="128" width="5.7109375" style="2" hidden="1" customWidth="1"/>
    <col min="129" max="129" width="5.140625" style="2" hidden="1" customWidth="1"/>
    <col min="130" max="131" width="6.140625" style="2" hidden="1" customWidth="1"/>
    <col min="132" max="132" width="5.140625" style="2" hidden="1" customWidth="1"/>
    <col min="133" max="133" width="8.140625" hidden="1" customWidth="1"/>
    <col min="134" max="134" width="4.140625" hidden="1" customWidth="1"/>
    <col min="135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C1" s="4"/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vocabulaire!B20</f>
        <v>long</v>
      </c>
      <c r="B3" s="12"/>
      <c r="C3" s="36">
        <v>5</v>
      </c>
      <c r="E3" s="18">
        <f>EG3</f>
        <v>382</v>
      </c>
      <c r="G3" s="8"/>
      <c r="H3" s="2">
        <f>FLOOR((J3*$C3),0.01)</f>
        <v>5.15</v>
      </c>
      <c r="I3" s="18">
        <f>M3</f>
        <v>411</v>
      </c>
      <c r="J3" s="6">
        <f>gradings!C28</f>
        <v>1.0317000000000001</v>
      </c>
      <c r="K3" s="2"/>
      <c r="L3"/>
      <c r="M3">
        <f>FLOOR(($EC3*POWER((H3*100-$ED3),$EE3)),1)</f>
        <v>411</v>
      </c>
      <c r="N3"/>
      <c r="P3" s="8"/>
      <c r="Q3" s="2">
        <f>FLOOR((S3*$C3),0.01)</f>
        <v>5.44</v>
      </c>
      <c r="R3" s="18">
        <f>V3</f>
        <v>469</v>
      </c>
      <c r="S3" s="6">
        <f>gradings!D28</f>
        <v>1.0899000000000001</v>
      </c>
      <c r="T3" s="2"/>
      <c r="U3"/>
      <c r="V3">
        <f>FLOOR(($EC3*POWER((Q3*100-$ED3),$EE3)),1)</f>
        <v>469</v>
      </c>
      <c r="W3"/>
      <c r="Y3" s="8"/>
      <c r="Z3" s="2">
        <f>FLOOR((AB3*$C3),0.01)</f>
        <v>5.7700000000000005</v>
      </c>
      <c r="AA3" s="18">
        <f>AE3</f>
        <v>537</v>
      </c>
      <c r="AB3" s="6">
        <f>gradings!E28</f>
        <v>1.1551</v>
      </c>
      <c r="AC3" s="2"/>
      <c r="AD3"/>
      <c r="AE3">
        <f>FLOOR(($EC3*POWER((Z3*100-$ED3),$EE3)),1)</f>
        <v>537</v>
      </c>
      <c r="AF3"/>
      <c r="AI3" s="2">
        <f>FLOOR((AK3*$C3),0.01)</f>
        <v>6.1400000000000006</v>
      </c>
      <c r="AJ3" s="18">
        <f>AN3</f>
        <v>617</v>
      </c>
      <c r="AK3" s="6">
        <f>gradings!F28</f>
        <v>1.2285999999999999</v>
      </c>
      <c r="AN3">
        <f>FLOOR(($EC3*POWER((AI3*100-$ED3),$EE3)),1)</f>
        <v>617</v>
      </c>
      <c r="AQ3" s="8"/>
      <c r="AR3" s="2">
        <f>FLOOR((AT3*$C3),0.01)</f>
        <v>6.5600000000000005</v>
      </c>
      <c r="AS3" s="18">
        <f>AW3</f>
        <v>711</v>
      </c>
      <c r="AT3" s="6">
        <f>gradings!G28</f>
        <v>1.3121</v>
      </c>
      <c r="AV3"/>
      <c r="AW3">
        <f>FLOOR(($EC3*POWER((AR3*100-$ED3),$EE3)),1)</f>
        <v>711</v>
      </c>
      <c r="AX3"/>
      <c r="AZ3" s="8"/>
      <c r="BA3" s="2">
        <f>FLOOR((BC3*$C3),0.01)</f>
        <v>7.03</v>
      </c>
      <c r="BB3" s="18">
        <f>BF3</f>
        <v>821</v>
      </c>
      <c r="BC3" s="6">
        <f>gradings!H28</f>
        <v>1.4077999999999999</v>
      </c>
      <c r="BE3"/>
      <c r="BF3">
        <f>FLOOR(($EC3*POWER((BA3*100-$ED3),$EE3)),1)</f>
        <v>821</v>
      </c>
      <c r="BG3"/>
      <c r="BI3" s="8"/>
      <c r="BJ3" s="2">
        <f>FLOOR((BL3*$C3),0.01)</f>
        <v>7.59</v>
      </c>
      <c r="BK3" s="18">
        <f>BO3</f>
        <v>957</v>
      </c>
      <c r="BL3" s="6">
        <f>gradings!I28</f>
        <v>1.5185999999999999</v>
      </c>
      <c r="BN3"/>
      <c r="BO3">
        <f>FLOOR(($EC3*POWER((BJ3*100-$ED3),$EE3)),1)</f>
        <v>957</v>
      </c>
      <c r="BP3"/>
      <c r="BR3" s="8"/>
      <c r="BS3" s="2">
        <f>FLOOR((BU3*$C3),0.01)</f>
        <v>8.24</v>
      </c>
      <c r="BT3" s="18">
        <f>BX3</f>
        <v>1123</v>
      </c>
      <c r="BU3" s="6">
        <f>gradings!J28</f>
        <v>1.6482000000000001</v>
      </c>
      <c r="BW3"/>
      <c r="BX3">
        <f>FLOOR(($EC3*POWER((BS3*100-$ED3),$EE3)),1)</f>
        <v>1123</v>
      </c>
      <c r="BY3"/>
      <c r="CA3" s="8"/>
      <c r="CB3" s="2">
        <f>FLOOR((CD3*$C3),0.01)</f>
        <v>9.01</v>
      </c>
      <c r="CC3" s="18">
        <f>CG3</f>
        <v>1328</v>
      </c>
      <c r="CD3" s="6">
        <f>gradings!K28</f>
        <v>1.8021</v>
      </c>
      <c r="CF3"/>
      <c r="CG3">
        <f>FLOOR(($EC3*POWER((CB3*100-$ED3),$EE3)),1)</f>
        <v>1328</v>
      </c>
      <c r="CH3"/>
      <c r="CJ3" s="8"/>
      <c r="CK3" s="2">
        <f>FLOOR((CM3*$C3),0.01)</f>
        <v>9.93</v>
      </c>
      <c r="CL3" s="18">
        <f>CP3</f>
        <v>1586</v>
      </c>
      <c r="CM3" s="6">
        <f>gradings!L28</f>
        <v>1.9876</v>
      </c>
      <c r="CO3"/>
      <c r="CP3">
        <f>FLOOR(($EC3*POWER((CK3*100-$ED3),$EE3)),1)</f>
        <v>1586</v>
      </c>
      <c r="CQ3"/>
      <c r="CS3" s="8"/>
      <c r="CT3" s="2">
        <f>FLOOR((CV3*$C3),0.01)</f>
        <v>11.07</v>
      </c>
      <c r="CU3" s="18">
        <f>CY3</f>
        <v>1923</v>
      </c>
      <c r="CV3" s="6">
        <f>gradings!M28</f>
        <v>2.2158000000000002</v>
      </c>
      <c r="CX3"/>
      <c r="CY3">
        <f>FLOOR(($EC3*POWER((CT3*100-$ED3),$EE3)),1)</f>
        <v>1923</v>
      </c>
      <c r="CZ3"/>
      <c r="DB3" s="8"/>
      <c r="DC3" s="2">
        <f>FLOOR((DE3*$C3),0.01)</f>
        <v>12.51</v>
      </c>
      <c r="DD3" s="18">
        <f>DH3</f>
        <v>2374</v>
      </c>
      <c r="DE3" s="6">
        <f>gradings!N28</f>
        <v>2.5030999999999999</v>
      </c>
      <c r="DG3"/>
      <c r="DH3">
        <f>FLOOR(($EC3*POWER((DC3*100-$ED3),$EE3)),1)</f>
        <v>2374</v>
      </c>
      <c r="DI3"/>
      <c r="DK3" s="8"/>
      <c r="DL3" s="2">
        <f>FLOOR((DN3*$C3),0.01)</f>
        <v>14.38</v>
      </c>
      <c r="DM3" s="18">
        <f>DQ3</f>
        <v>2998</v>
      </c>
      <c r="DN3" s="6">
        <f>gradings!O28</f>
        <v>2.8759999999999999</v>
      </c>
      <c r="DP3"/>
      <c r="DQ3">
        <f>FLOOR(($EC3*POWER((DL3*100-$ED3),$EE3)),1)</f>
        <v>2998</v>
      </c>
      <c r="DR3"/>
      <c r="DT3" s="8"/>
      <c r="DU3" s="2">
        <f>FLOOR((DW3*$C3),0.01)</f>
        <v>0</v>
      </c>
      <c r="DV3" s="18" t="e">
        <f>DZ3</f>
        <v>#NUM!</v>
      </c>
      <c r="DW3" s="6">
        <f>gradings!P28</f>
        <v>0</v>
      </c>
      <c r="DY3"/>
      <c r="DZ3" t="e">
        <f>FLOOR(($EC3*POWER((DU3*100-$ED3),$EE3)),1)</f>
        <v>#NUM!</v>
      </c>
      <c r="EA3"/>
      <c r="EB3"/>
      <c r="EC3">
        <v>0.14354</v>
      </c>
      <c r="ED3">
        <v>220</v>
      </c>
      <c r="EE3">
        <v>1.4</v>
      </c>
      <c r="EG3">
        <f>FLOOR((EC3*POWER((C3*100-ED3),EE3)),1)</f>
        <v>382</v>
      </c>
      <c r="EI3" t="str">
        <f>A3</f>
        <v>long</v>
      </c>
    </row>
    <row r="4" spans="1:139">
      <c r="A4" s="1" t="str">
        <f>vocabulaire!B25</f>
        <v>javelin</v>
      </c>
      <c r="B4" s="14"/>
      <c r="C4" s="37">
        <v>42.39</v>
      </c>
      <c r="E4" s="18">
        <f>EH4</f>
        <v>477</v>
      </c>
      <c r="G4" s="8"/>
      <c r="H4" s="2">
        <f>FLOOR((J4*$C4),0.01)</f>
        <v>42.92</v>
      </c>
      <c r="I4" s="18">
        <f>N4</f>
        <v>485</v>
      </c>
      <c r="J4" s="6">
        <f>gradings!C29</f>
        <v>1.0125999999999999</v>
      </c>
      <c r="K4" s="2"/>
      <c r="L4"/>
      <c r="M4"/>
      <c r="N4">
        <f>FLOOR(($EC4*POWER((H4-$ED4),$EE4)),1)</f>
        <v>485</v>
      </c>
      <c r="P4" s="8"/>
      <c r="Q4" s="2">
        <f>FLOOR((S4*$C4),0.01)</f>
        <v>46.04</v>
      </c>
      <c r="R4" s="18">
        <f>W4</f>
        <v>530</v>
      </c>
      <c r="S4" s="6">
        <f>gradings!D29</f>
        <v>1.0862000000000001</v>
      </c>
      <c r="T4" s="2"/>
      <c r="U4"/>
      <c r="V4"/>
      <c r="W4">
        <f>FLOOR(($EC4*POWER((Q4-$ED4),$EE4)),1)</f>
        <v>530</v>
      </c>
      <c r="Y4" s="8"/>
      <c r="Z4" s="2">
        <f>FLOOR((AB4*$C4),0.01)</f>
        <v>49.660000000000004</v>
      </c>
      <c r="AA4" s="18">
        <f>AF4</f>
        <v>584</v>
      </c>
      <c r="AB4" s="6">
        <f>gradings!E29</f>
        <v>1.1716</v>
      </c>
      <c r="AC4" s="2"/>
      <c r="AD4"/>
      <c r="AE4"/>
      <c r="AF4">
        <f>FLOOR(($EC4*POWER((Z4-$ED4),$EE4)),1)</f>
        <v>584</v>
      </c>
      <c r="AI4" s="2">
        <f>FLOOR((AK4*$C4),0.01)</f>
        <v>52.04</v>
      </c>
      <c r="AJ4" s="18">
        <f>AO4</f>
        <v>619</v>
      </c>
      <c r="AK4" s="6">
        <f>gradings!F29</f>
        <v>1.2278</v>
      </c>
      <c r="AO4">
        <f>FLOOR(($EC4*POWER((AI4-$ED4),$EE4)),1)</f>
        <v>619</v>
      </c>
      <c r="AQ4" s="8"/>
      <c r="AR4" s="2">
        <f>FLOOR((AT4*$C4),0.01)</f>
        <v>56.71</v>
      </c>
      <c r="AS4" s="18">
        <f>AX4</f>
        <v>688</v>
      </c>
      <c r="AT4" s="6">
        <f>gradings!G29</f>
        <v>1.3380000000000001</v>
      </c>
      <c r="AV4"/>
      <c r="AW4"/>
      <c r="AX4">
        <f>FLOOR(($EC4*POWER((AR4-$ED4),$EE4)),1)</f>
        <v>688</v>
      </c>
      <c r="AZ4" s="8"/>
      <c r="BA4" s="2">
        <f>FLOOR((BC4*$C4),0.01)</f>
        <v>59.93</v>
      </c>
      <c r="BB4" s="18">
        <f>BG4</f>
        <v>737</v>
      </c>
      <c r="BC4" s="6">
        <f>gradings!H29</f>
        <v>1.4139999999999999</v>
      </c>
      <c r="BE4"/>
      <c r="BF4"/>
      <c r="BG4">
        <f>FLOOR(($EC4*POWER((BA4-$ED4),$EE4)),1)</f>
        <v>737</v>
      </c>
      <c r="BI4" s="8"/>
      <c r="BJ4" s="2">
        <f>FLOOR((BL4*$C4),0.01)</f>
        <v>66.210000000000008</v>
      </c>
      <c r="BK4" s="18">
        <f>BP4</f>
        <v>832</v>
      </c>
      <c r="BL4" s="6">
        <f>gradings!I29</f>
        <v>1.5620000000000001</v>
      </c>
      <c r="BN4"/>
      <c r="BO4"/>
      <c r="BP4">
        <f>FLOOR(($EC4*POWER((BJ4-$ED4),$EE4)),1)</f>
        <v>832</v>
      </c>
      <c r="BR4" s="8"/>
      <c r="BS4" s="2">
        <f>FLOOR((BU4*$C4),0.01)</f>
        <v>71.210000000000008</v>
      </c>
      <c r="BT4" s="18">
        <f>BY4</f>
        <v>908</v>
      </c>
      <c r="BU4" s="6">
        <f>gradings!J29</f>
        <v>1.6800999999999999</v>
      </c>
      <c r="BW4"/>
      <c r="BX4"/>
      <c r="BY4">
        <f>FLOOR(($EC4*POWER((BS4-$ED4),$EE4)),1)</f>
        <v>908</v>
      </c>
      <c r="CA4" s="8"/>
      <c r="CB4" s="2">
        <f>FLOOR((CD4*$C4),0.01)</f>
        <v>80.25</v>
      </c>
      <c r="CC4" s="18">
        <f>CH4</f>
        <v>1047</v>
      </c>
      <c r="CD4" s="6">
        <f>gradings!K29</f>
        <v>1.8932</v>
      </c>
      <c r="CF4"/>
      <c r="CG4"/>
      <c r="CH4">
        <f>FLOOR(($EC4*POWER((CB4-$ED4),$EE4)),1)</f>
        <v>1047</v>
      </c>
      <c r="CJ4" s="8"/>
      <c r="CK4" s="2">
        <f>FLOOR((CM4*$C4),0.01)</f>
        <v>88.81</v>
      </c>
      <c r="CL4" s="18">
        <f>CQ4</f>
        <v>1179</v>
      </c>
      <c r="CM4" s="6">
        <f>gradings!L29</f>
        <v>2.0952000000000002</v>
      </c>
      <c r="CO4"/>
      <c r="CP4"/>
      <c r="CQ4">
        <f>FLOOR(($EC4*POWER((CK4-$ED4),$EE4)),1)</f>
        <v>1179</v>
      </c>
      <c r="CS4" s="8"/>
      <c r="CT4" s="2">
        <f>FLOOR((CV4*$C4),0.01)</f>
        <v>103.33</v>
      </c>
      <c r="CU4" s="18">
        <f>CZ4</f>
        <v>1407</v>
      </c>
      <c r="CV4" s="6">
        <f>gradings!M29</f>
        <v>2.4378000000000002</v>
      </c>
      <c r="CX4"/>
      <c r="CY4"/>
      <c r="CZ4">
        <f>FLOOR(($EC4*POWER((CT4-$ED4),$EE4)),1)</f>
        <v>1407</v>
      </c>
      <c r="DB4" s="8"/>
      <c r="DC4" s="2">
        <f>FLOOR((DE4*$C4),0.01)</f>
        <v>123.51</v>
      </c>
      <c r="DD4" s="18">
        <f>DI4</f>
        <v>1728</v>
      </c>
      <c r="DE4" s="6">
        <f>gradings!N29</f>
        <v>2.9137</v>
      </c>
      <c r="DG4"/>
      <c r="DH4"/>
      <c r="DI4">
        <f>FLOOR(($EC4*POWER((DC4-$ED4),$EE4)),1)</f>
        <v>1728</v>
      </c>
      <c r="DK4" s="8"/>
      <c r="DL4" s="2">
        <f>FLOOR((DN4*$C4),0.01)</f>
        <v>153.47</v>
      </c>
      <c r="DM4" s="18">
        <f>DR4</f>
        <v>2213</v>
      </c>
      <c r="DN4" s="6">
        <f>gradings!O29</f>
        <v>3.6206</v>
      </c>
      <c r="DP4"/>
      <c r="DQ4"/>
      <c r="DR4">
        <f>FLOOR(($EC4*POWER((DL4-$ED4),$EE4)),1)</f>
        <v>2213</v>
      </c>
      <c r="DT4" s="8"/>
      <c r="DU4" s="2">
        <f>FLOOR((DW4*$C4),0.01)</f>
        <v>0</v>
      </c>
      <c r="DV4" s="18" t="e">
        <f>EA4</f>
        <v>#NUM!</v>
      </c>
      <c r="DW4" s="6">
        <f>gradings!P29</f>
        <v>0</v>
      </c>
      <c r="DY4"/>
      <c r="DZ4"/>
      <c r="EA4" t="e">
        <f>FLOOR(($EC4*POWER((DU4-$ED4),$EE4)),1)</f>
        <v>#NUM!</v>
      </c>
      <c r="EB4"/>
      <c r="EC4">
        <v>10.14</v>
      </c>
      <c r="ED4">
        <v>7</v>
      </c>
      <c r="EE4">
        <v>1.08</v>
      </c>
      <c r="EH4">
        <f>FLOOR((EC4*POWER((C4-ED4),EE4)),1)</f>
        <v>477</v>
      </c>
      <c r="EI4" t="str">
        <f>A4</f>
        <v>javelin</v>
      </c>
    </row>
    <row r="5" spans="1:139">
      <c r="A5" s="1" t="str">
        <f>vocabulaire!B5</f>
        <v>200 m</v>
      </c>
      <c r="B5" s="14"/>
      <c r="C5" s="37">
        <v>30.76</v>
      </c>
      <c r="D5" s="2">
        <f>C5</f>
        <v>30.76</v>
      </c>
      <c r="E5" s="18">
        <f>EF5</f>
        <v>210</v>
      </c>
      <c r="G5" s="8"/>
      <c r="H5" s="2">
        <f>K5</f>
        <v>30.26</v>
      </c>
      <c r="I5" s="18">
        <f>L5</f>
        <v>237</v>
      </c>
      <c r="J5" s="6">
        <f>gradings!C30</f>
        <v>0.98370000000000002</v>
      </c>
      <c r="K5" s="2">
        <f>CEILING((J5*$D5),0.01)</f>
        <v>30.26</v>
      </c>
      <c r="L5">
        <f>FLOOR(($EC5*POWER(($ED5-K5),$EE5)),1)</f>
        <v>237</v>
      </c>
      <c r="M5"/>
      <c r="N5"/>
      <c r="P5" s="8"/>
      <c r="Q5" s="2">
        <f>T5</f>
        <v>29.34</v>
      </c>
      <c r="R5" s="18">
        <f>U5</f>
        <v>290</v>
      </c>
      <c r="S5" s="6">
        <f>gradings!D30</f>
        <v>0.9536</v>
      </c>
      <c r="T5" s="2">
        <f>CEILING((S5*$D5),0.01)</f>
        <v>29.34</v>
      </c>
      <c r="U5">
        <f>FLOOR(($EC5*POWER(($ED5-T5),$EE5)),1)</f>
        <v>290</v>
      </c>
      <c r="V5"/>
      <c r="W5"/>
      <c r="Y5" s="8"/>
      <c r="Z5" s="2">
        <f>AC5</f>
        <v>28.41</v>
      </c>
      <c r="AA5" s="18">
        <f>AD5</f>
        <v>349</v>
      </c>
      <c r="AB5" s="6">
        <f>gradings!E30</f>
        <v>0.92349999999999999</v>
      </c>
      <c r="AC5" s="2">
        <f>CEILING((AB5*$D5),0.01)</f>
        <v>28.41</v>
      </c>
      <c r="AD5">
        <f>FLOOR(($EC5*POWER(($ED5-AC5),$EE5)),1)</f>
        <v>349</v>
      </c>
      <c r="AE5"/>
      <c r="AF5"/>
      <c r="AI5" s="2">
        <f>AL5</f>
        <v>27.490000000000002</v>
      </c>
      <c r="AJ5" s="18">
        <f>AM5</f>
        <v>412</v>
      </c>
      <c r="AK5" s="6">
        <f>gradings!F30</f>
        <v>0.89339999999999997</v>
      </c>
      <c r="AL5" s="2">
        <f>CEILING((AK5*$D5),0.01)</f>
        <v>27.490000000000002</v>
      </c>
      <c r="AM5">
        <f>FLOOR(($EC5*POWER(($ED5-AL5),$EE5)),1)</f>
        <v>412</v>
      </c>
      <c r="AQ5" s="8"/>
      <c r="AR5" s="2">
        <f>AU5</f>
        <v>26.560000000000002</v>
      </c>
      <c r="AS5" s="18">
        <f>AV5</f>
        <v>481</v>
      </c>
      <c r="AT5" s="6">
        <f>gradings!G30</f>
        <v>0.86329999999999996</v>
      </c>
      <c r="AU5" s="2">
        <f>CEILING((AT5*$D5),0.01)</f>
        <v>26.560000000000002</v>
      </c>
      <c r="AV5">
        <f>FLOOR(($EC5*POWER(($ED5-AU5),$EE5)),1)</f>
        <v>481</v>
      </c>
      <c r="AW5"/>
      <c r="AX5"/>
      <c r="AZ5" s="8"/>
      <c r="BA5" s="2">
        <f>BD5</f>
        <v>25.63</v>
      </c>
      <c r="BB5" s="18">
        <f>BE5</f>
        <v>554</v>
      </c>
      <c r="BC5" s="6">
        <f>gradings!H30</f>
        <v>0.83320000000000005</v>
      </c>
      <c r="BD5" s="2">
        <f>CEILING((BC5*$D5),0.01)</f>
        <v>25.63</v>
      </c>
      <c r="BE5">
        <f>FLOOR(($EC5*POWER(($ED5-BD5),$EE5)),1)</f>
        <v>554</v>
      </c>
      <c r="BF5"/>
      <c r="BG5"/>
      <c r="BI5" s="8"/>
      <c r="BJ5" s="2">
        <f>BM5</f>
        <v>24.63</v>
      </c>
      <c r="BK5" s="18">
        <f>BN5</f>
        <v>638</v>
      </c>
      <c r="BL5" s="6">
        <f>gradings!I30</f>
        <v>0.80069999999999997</v>
      </c>
      <c r="BM5" s="2">
        <f>CEILING((BL5*$D5),0.01)</f>
        <v>24.63</v>
      </c>
      <c r="BN5">
        <f>FLOOR(($EC5*POWER(($ED5-BM5),$EE5)),1)</f>
        <v>638</v>
      </c>
      <c r="BO5"/>
      <c r="BP5"/>
      <c r="BR5" s="8"/>
      <c r="BS5" s="2">
        <f>BV5</f>
        <v>23.51</v>
      </c>
      <c r="BT5" s="18">
        <f>BW5</f>
        <v>738</v>
      </c>
      <c r="BU5" s="6">
        <f>gradings!J30</f>
        <v>0.76419999999999999</v>
      </c>
      <c r="BV5" s="2">
        <f>CEILING((BU5*$D5),0.01)</f>
        <v>23.51</v>
      </c>
      <c r="BW5">
        <f>FLOOR(($EC5*POWER(($ED5-BV5),$EE5)),1)</f>
        <v>738</v>
      </c>
      <c r="BX5"/>
      <c r="BY5"/>
      <c r="CA5" s="8"/>
      <c r="CB5" s="2">
        <f>CE5</f>
        <v>22.2</v>
      </c>
      <c r="CC5" s="18">
        <f>CF5</f>
        <v>863</v>
      </c>
      <c r="CD5" s="6">
        <f>gradings!K30</f>
        <v>0.72150000000000003</v>
      </c>
      <c r="CE5" s="2">
        <f>CEILING((CD5*$D5),0.01)</f>
        <v>22.2</v>
      </c>
      <c r="CF5">
        <f>FLOOR(($EC5*POWER(($ED5-CE5),$EE5)),1)</f>
        <v>863</v>
      </c>
      <c r="CG5"/>
      <c r="CH5"/>
      <c r="CJ5" s="8"/>
      <c r="CK5" s="2">
        <f>CN5</f>
        <v>20.6</v>
      </c>
      <c r="CL5" s="18">
        <f>CO5</f>
        <v>1027</v>
      </c>
      <c r="CM5" s="6">
        <f>gradings!L30</f>
        <v>0.66969999999999996</v>
      </c>
      <c r="CN5" s="2">
        <f>CEILING((CM5*$D5),0.01)</f>
        <v>20.6</v>
      </c>
      <c r="CO5">
        <f>FLOOR(($EC5*POWER(($ED5-CN5),$EE5)),1)</f>
        <v>1027</v>
      </c>
      <c r="CP5"/>
      <c r="CQ5"/>
      <c r="CS5" s="8"/>
      <c r="CT5" s="2">
        <f>CW5</f>
        <v>18.62</v>
      </c>
      <c r="CU5" s="18">
        <f>CX5</f>
        <v>1249</v>
      </c>
      <c r="CV5" s="6">
        <f>gradings!M30</f>
        <v>0.60509999999999997</v>
      </c>
      <c r="CW5" s="2">
        <f>CEILING((CV5*$D5),0.01)</f>
        <v>18.62</v>
      </c>
      <c r="CX5">
        <f>FLOOR(($EC5*POWER(($ED5-CW5),$EE5)),1)</f>
        <v>1249</v>
      </c>
      <c r="CY5"/>
      <c r="CZ5"/>
      <c r="DB5" s="8"/>
      <c r="DC5" s="2">
        <f>DF5</f>
        <v>16.100000000000001</v>
      </c>
      <c r="DD5" s="18">
        <f>DG5</f>
        <v>1558</v>
      </c>
      <c r="DE5" s="6">
        <f>gradings!N30</f>
        <v>0.52310000000000001</v>
      </c>
      <c r="DF5" s="2">
        <f>CEILING((DE5*$D5),0.01)</f>
        <v>16.100000000000001</v>
      </c>
      <c r="DG5">
        <f>FLOOR(($EC5*POWER(($ED5-DF5),$EE5)),1)</f>
        <v>1558</v>
      </c>
      <c r="DH5"/>
      <c r="DI5"/>
      <c r="DK5" s="8"/>
      <c r="DL5" s="2">
        <f>DO5</f>
        <v>12.870000000000001</v>
      </c>
      <c r="DM5" s="18">
        <f>DP5</f>
        <v>1999</v>
      </c>
      <c r="DN5" s="6">
        <f>gradings!O30</f>
        <v>0.41810000000000003</v>
      </c>
      <c r="DO5" s="2">
        <f>CEILING((DN5*$D5),0.01)</f>
        <v>12.870000000000001</v>
      </c>
      <c r="DP5">
        <f>FLOOR(($EC5*POWER(($ED5-DO5),$EE5)),1)</f>
        <v>1999</v>
      </c>
      <c r="DQ5"/>
      <c r="DR5"/>
      <c r="DT5" s="8"/>
      <c r="DU5" s="2">
        <f>DX5</f>
        <v>8.2100000000000009</v>
      </c>
      <c r="DV5" s="18">
        <f>DY5</f>
        <v>2720</v>
      </c>
      <c r="DW5" s="6">
        <f>gradings!P30</f>
        <v>0.26679999999999998</v>
      </c>
      <c r="DX5" s="2">
        <f>CEILING((DW5*$D5),0.01)</f>
        <v>8.2100000000000009</v>
      </c>
      <c r="DY5">
        <f>FLOOR(($EC5*POWER(($ED5-DX5),$EE5)),1)</f>
        <v>2720</v>
      </c>
      <c r="DZ5"/>
      <c r="EA5"/>
      <c r="EB5"/>
      <c r="EC5">
        <v>5.8425000000000002</v>
      </c>
      <c r="ED5">
        <v>38</v>
      </c>
      <c r="EE5">
        <v>1.81</v>
      </c>
      <c r="EF5">
        <f>FLOOR((EC5*POWER((ED5-D5),EE5)),1)</f>
        <v>210</v>
      </c>
      <c r="EI5" t="str">
        <f>A5</f>
        <v>200 m</v>
      </c>
    </row>
    <row r="6" spans="1:139">
      <c r="A6" s="1" t="str">
        <f>vocabulaire!B23</f>
        <v>discus</v>
      </c>
      <c r="B6" s="14"/>
      <c r="C6" s="37">
        <v>35.29</v>
      </c>
      <c r="E6" s="18">
        <f>EH6</f>
        <v>569</v>
      </c>
      <c r="G6" s="8"/>
      <c r="H6" s="2">
        <f>FLOOR((J6*$C6),0.01)</f>
        <v>35.79</v>
      </c>
      <c r="I6" s="18">
        <f>N6</f>
        <v>580</v>
      </c>
      <c r="J6" s="6">
        <f>gradings!C31</f>
        <v>1.0143</v>
      </c>
      <c r="K6" s="2"/>
      <c r="L6"/>
      <c r="M6"/>
      <c r="N6">
        <f>FLOOR(($EC6*POWER((H6-$ED6),$EE6)),1)</f>
        <v>580</v>
      </c>
      <c r="P6" s="8"/>
      <c r="Q6" s="2">
        <f>FLOOR((S6*$C6),0.01)</f>
        <v>38.86</v>
      </c>
      <c r="R6" s="18">
        <f>W6</f>
        <v>641</v>
      </c>
      <c r="S6" s="6">
        <f>gradings!D31</f>
        <v>1.1013999999999999</v>
      </c>
      <c r="T6" s="2"/>
      <c r="U6"/>
      <c r="V6"/>
      <c r="W6">
        <f>FLOOR(($EC6*POWER((Q6-$ED6),$EE6)),1)</f>
        <v>641</v>
      </c>
      <c r="Y6" s="8"/>
      <c r="Z6" s="2">
        <f>FLOOR((AB6*$C6),0.01)</f>
        <v>42.52</v>
      </c>
      <c r="AA6" s="18">
        <f>AF6</f>
        <v>716</v>
      </c>
      <c r="AB6" s="6">
        <f>gradings!E31</f>
        <v>1.2049000000000001</v>
      </c>
      <c r="AC6" s="2"/>
      <c r="AD6"/>
      <c r="AE6"/>
      <c r="AF6">
        <f>FLOOR(($EC6*POWER((Z6-$ED6),$EE6)),1)</f>
        <v>716</v>
      </c>
      <c r="AI6" s="2">
        <f>FLOOR((AK6*$C6),0.01)</f>
        <v>36.050000000000004</v>
      </c>
      <c r="AJ6" s="18">
        <f>AO6</f>
        <v>585</v>
      </c>
      <c r="AK6" s="6">
        <f>gradings!F31</f>
        <v>1.0218</v>
      </c>
      <c r="AO6">
        <f>FLOOR(($EC6*POWER((AI6-$ED6),$EE6)),1)</f>
        <v>585</v>
      </c>
      <c r="AQ6" s="8"/>
      <c r="AR6" s="2">
        <f>FLOOR((AT6*$C6),0.01)</f>
        <v>39.18</v>
      </c>
      <c r="AS6" s="18">
        <f>AX6</f>
        <v>648</v>
      </c>
      <c r="AT6" s="6">
        <f>gradings!G31</f>
        <v>1.1103000000000001</v>
      </c>
      <c r="AV6"/>
      <c r="AW6"/>
      <c r="AX6">
        <f>FLOOR(($EC6*POWER((AR6-$ED6),$EE6)),1)</f>
        <v>648</v>
      </c>
      <c r="AZ6" s="8"/>
      <c r="BA6" s="2">
        <f>FLOOR((BC6*$C6),0.01)</f>
        <v>37.5</v>
      </c>
      <c r="BB6" s="18">
        <f>BG6</f>
        <v>614</v>
      </c>
      <c r="BC6" s="6">
        <f>gradings!H31</f>
        <v>1.0628</v>
      </c>
      <c r="BE6"/>
      <c r="BF6"/>
      <c r="BG6">
        <f>FLOOR(($EC6*POWER((BA6-$ED6),$EE6)),1)</f>
        <v>614</v>
      </c>
      <c r="BI6" s="8"/>
      <c r="BJ6" s="2">
        <f>FLOOR((BL6*$C6),0.01)</f>
        <v>41.06</v>
      </c>
      <c r="BK6" s="18">
        <f>BP6</f>
        <v>686</v>
      </c>
      <c r="BL6" s="6">
        <f>gradings!I31</f>
        <v>1.1637</v>
      </c>
      <c r="BN6"/>
      <c r="BO6"/>
      <c r="BP6">
        <f>FLOOR(($EC6*POWER((BJ6-$ED6),$EE6)),1)</f>
        <v>686</v>
      </c>
      <c r="BR6" s="8"/>
      <c r="BS6" s="2">
        <f>FLOOR((BU6*$C6),0.01)</f>
        <v>45.1</v>
      </c>
      <c r="BT6" s="18">
        <f>BY6</f>
        <v>769</v>
      </c>
      <c r="BU6" s="6">
        <f>gradings!J31</f>
        <v>1.2781</v>
      </c>
      <c r="BW6"/>
      <c r="BX6"/>
      <c r="BY6">
        <f>FLOOR(($EC6*POWER((BS6-$ED6),$EE6)),1)</f>
        <v>769</v>
      </c>
      <c r="CA6" s="8"/>
      <c r="CB6" s="2">
        <f>FLOOR((CD6*$C6),0.01)</f>
        <v>50.57</v>
      </c>
      <c r="CC6" s="18">
        <f>CH6</f>
        <v>882</v>
      </c>
      <c r="CD6" s="6">
        <f>gradings!K31</f>
        <v>1.4332</v>
      </c>
      <c r="CF6"/>
      <c r="CG6"/>
      <c r="CH6">
        <f>FLOOR(($EC6*POWER((CB6-$ED6),$EE6)),1)</f>
        <v>882</v>
      </c>
      <c r="CJ6" s="8"/>
      <c r="CK6" s="2">
        <f>FLOOR((CM6*$C6),0.01)</f>
        <v>58.02</v>
      </c>
      <c r="CL6" s="18">
        <f>CQ6</f>
        <v>1039</v>
      </c>
      <c r="CM6" s="6">
        <f>gradings!L31</f>
        <v>1.6440999999999999</v>
      </c>
      <c r="CO6"/>
      <c r="CP6"/>
      <c r="CQ6">
        <f>FLOOR(($EC6*POWER((CK6-$ED6),$EE6)),1)</f>
        <v>1039</v>
      </c>
      <c r="CS6" s="8"/>
      <c r="CT6" s="2">
        <f>FLOOR((CV6*$C6),0.01)</f>
        <v>68.84</v>
      </c>
      <c r="CU6" s="18">
        <f>CZ6</f>
        <v>1270</v>
      </c>
      <c r="CV6" s="6">
        <f>gradings!M31</f>
        <v>1.9508000000000001</v>
      </c>
      <c r="CX6"/>
      <c r="CY6"/>
      <c r="CZ6">
        <f>FLOOR(($EC6*POWER((CT6-$ED6),$EE6)),1)</f>
        <v>1270</v>
      </c>
      <c r="DB6" s="8"/>
      <c r="DC6" s="2">
        <f>FLOOR((DE6*$C6),0.01)</f>
        <v>86.11</v>
      </c>
      <c r="DD6" s="18">
        <f>DI6</f>
        <v>1647</v>
      </c>
      <c r="DE6" s="6">
        <f>gradings!N31</f>
        <v>2.4401999999999999</v>
      </c>
      <c r="DG6"/>
      <c r="DH6"/>
      <c r="DI6">
        <f>FLOOR(($EC6*POWER((DC6-$ED6),$EE6)),1)</f>
        <v>1647</v>
      </c>
      <c r="DK6" s="8"/>
      <c r="DL6" s="2">
        <f>FLOOR((DN6*$C6),0.01)</f>
        <v>118.14</v>
      </c>
      <c r="DM6" s="18">
        <f>DR6</f>
        <v>2366</v>
      </c>
      <c r="DN6" s="6">
        <f>gradings!O31</f>
        <v>3.3477999999999999</v>
      </c>
      <c r="DP6"/>
      <c r="DQ6"/>
      <c r="DR6">
        <f>FLOOR(($EC6*POWER((DL6-$ED6),$EE6)),1)</f>
        <v>2366</v>
      </c>
      <c r="DT6" s="8"/>
      <c r="DU6" s="2">
        <f>FLOOR((DW6*$C6),0.01)</f>
        <v>198.03</v>
      </c>
      <c r="DV6" s="18">
        <f>EA6</f>
        <v>4242</v>
      </c>
      <c r="DW6" s="6">
        <f>gradings!P31</f>
        <v>5.6116000000000001</v>
      </c>
      <c r="DY6"/>
      <c r="DZ6"/>
      <c r="EA6">
        <f>FLOOR(($EC6*POWER((DU6-$ED6),$EE6)),1)</f>
        <v>4242</v>
      </c>
      <c r="EB6"/>
      <c r="EC6">
        <v>12.91</v>
      </c>
      <c r="ED6">
        <v>4</v>
      </c>
      <c r="EE6">
        <v>1.1000000000000001</v>
      </c>
      <c r="EH6">
        <f>FLOOR((EC6*POWER((C6-ED6),EE6)),1)</f>
        <v>569</v>
      </c>
      <c r="EI6" t="str">
        <f>A6</f>
        <v>discus</v>
      </c>
    </row>
    <row r="7" spans="1:139" ht="12.75" thickBot="1">
      <c r="A7" s="1" t="str">
        <f>vocabulaire!B9</f>
        <v>1500 m</v>
      </c>
      <c r="B7" s="16">
        <v>7</v>
      </c>
      <c r="C7" s="42">
        <v>36.93</v>
      </c>
      <c r="D7" s="2">
        <f>60*B7+C7</f>
        <v>456.93</v>
      </c>
      <c r="E7" s="18">
        <f>EF7</f>
        <v>12</v>
      </c>
      <c r="G7" s="8">
        <f>FLOOR((K7/60),1)</f>
        <v>7</v>
      </c>
      <c r="H7" s="3">
        <f>K7-60*G7</f>
        <v>32.960000000000036</v>
      </c>
      <c r="I7" s="18">
        <f>L7</f>
        <v>16</v>
      </c>
      <c r="J7" s="6">
        <f>gradings!C32</f>
        <v>0.99129999999999996</v>
      </c>
      <c r="K7" s="2">
        <f>CEILING((J7*$D7),0.01)</f>
        <v>452.96000000000004</v>
      </c>
      <c r="L7">
        <f>FLOOR(($EC7*POWER(($ED7-K7),$EE7)),1)</f>
        <v>16</v>
      </c>
      <c r="M7"/>
      <c r="N7"/>
      <c r="P7" s="8">
        <f>FLOOR((T7/60),1)</f>
        <v>7</v>
      </c>
      <c r="Q7" s="3">
        <f>T7-60*P7</f>
        <v>14.960000000000036</v>
      </c>
      <c r="R7" s="18">
        <f>U7</f>
        <v>43</v>
      </c>
      <c r="S7" s="6">
        <f>gradings!D32</f>
        <v>0.95189999999999997</v>
      </c>
      <c r="T7" s="2">
        <f>CEILING((S7*$D7),0.01)</f>
        <v>434.96000000000004</v>
      </c>
      <c r="U7">
        <f>FLOOR(($EC7*POWER(($ED7-T7),$EE7)),1)</f>
        <v>43</v>
      </c>
      <c r="V7"/>
      <c r="W7"/>
      <c r="Y7" s="8">
        <f>FLOOR((AC7/60),1)</f>
        <v>6</v>
      </c>
      <c r="Z7" s="3">
        <f>AC7-60*Y7</f>
        <v>56.949999999999989</v>
      </c>
      <c r="AA7" s="18">
        <f>AD7</f>
        <v>80</v>
      </c>
      <c r="AB7" s="6">
        <f>gradings!E32</f>
        <v>0.91249999999999998</v>
      </c>
      <c r="AC7" s="2">
        <f>CEILING((AB7*$D7),0.01)</f>
        <v>416.95</v>
      </c>
      <c r="AD7">
        <f>FLOOR(($EC7*POWER(($ED7-AC7),$EE7)),1)</f>
        <v>80</v>
      </c>
      <c r="AE7"/>
      <c r="AF7"/>
      <c r="AH7" s="8">
        <f>FLOOR((AL7/60),1)</f>
        <v>6</v>
      </c>
      <c r="AI7" s="3">
        <f>AL7-60*AH7</f>
        <v>38.949999999999989</v>
      </c>
      <c r="AJ7" s="18">
        <f>AM7</f>
        <v>128</v>
      </c>
      <c r="AK7" s="6">
        <f>gradings!F32</f>
        <v>0.87309999999999999</v>
      </c>
      <c r="AL7" s="2">
        <f>CEILING((AK7*$D7),0.01)</f>
        <v>398.95</v>
      </c>
      <c r="AM7">
        <f>FLOOR(($EC7*POWER(($ED7-AL7),$EE7)),1)</f>
        <v>128</v>
      </c>
      <c r="AQ7" s="8">
        <f>FLOOR((AU7/60),1)</f>
        <v>6</v>
      </c>
      <c r="AR7" s="3">
        <f>AU7-60*AQ7</f>
        <v>20.949999999999989</v>
      </c>
      <c r="AS7" s="18">
        <f>AV7</f>
        <v>185</v>
      </c>
      <c r="AT7" s="6">
        <f>gradings!G32</f>
        <v>0.8337</v>
      </c>
      <c r="AU7" s="2">
        <f>CEILING((AT7*$D7),0.01)</f>
        <v>380.95</v>
      </c>
      <c r="AV7">
        <f>FLOOR(($EC7*POWER(($ED7-AU7),$EE7)),1)</f>
        <v>185</v>
      </c>
      <c r="AW7"/>
      <c r="AX7"/>
      <c r="AZ7" s="8">
        <f>FLOOR((BD7/60),1)</f>
        <v>6</v>
      </c>
      <c r="BA7" s="3">
        <f>BD7-60*AZ7</f>
        <v>2.7599999999999909</v>
      </c>
      <c r="BB7" s="18">
        <f>BE7</f>
        <v>253</v>
      </c>
      <c r="BC7" s="6">
        <f>gradings!H32</f>
        <v>0.79390000000000005</v>
      </c>
      <c r="BD7" s="2">
        <f>CEILING((BC7*$D7),0.01)</f>
        <v>362.76</v>
      </c>
      <c r="BE7">
        <f>FLOOR(($EC7*POWER(($ED7-BD7),$EE7)),1)</f>
        <v>253</v>
      </c>
      <c r="BF7"/>
      <c r="BG7"/>
      <c r="BI7" s="8">
        <f>FLOOR((BM7/60),1)</f>
        <v>5</v>
      </c>
      <c r="BJ7" s="3">
        <f>BM7-60*BI7</f>
        <v>44.03000000000003</v>
      </c>
      <c r="BK7" s="18">
        <f>BN7</f>
        <v>333</v>
      </c>
      <c r="BL7" s="6">
        <f>gradings!I32</f>
        <v>0.75290000000000001</v>
      </c>
      <c r="BM7" s="2">
        <f>CEILING((BL7*$D7),0.01)</f>
        <v>344.03000000000003</v>
      </c>
      <c r="BN7">
        <f>FLOOR(($EC7*POWER(($ED7-BM7),$EE7)),1)</f>
        <v>333</v>
      </c>
      <c r="BO7"/>
      <c r="BP7"/>
      <c r="BR7" s="8">
        <f>FLOOR((BV7/60),1)</f>
        <v>5</v>
      </c>
      <c r="BS7" s="3">
        <f>BV7-60*BR7</f>
        <v>23.470000000000027</v>
      </c>
      <c r="BT7" s="18">
        <f>BW7</f>
        <v>432</v>
      </c>
      <c r="BU7" s="6">
        <f>gradings!J32</f>
        <v>0.70789999999999997</v>
      </c>
      <c r="BV7" s="2">
        <f>CEILING((BU7*$D7),0.01)</f>
        <v>323.47000000000003</v>
      </c>
      <c r="BW7">
        <f>FLOOR(($EC7*POWER(($ED7-BV7),$EE7)),1)</f>
        <v>432</v>
      </c>
      <c r="BX7"/>
      <c r="BY7"/>
      <c r="CA7" s="8">
        <f>FLOOR((CE7/60),1)</f>
        <v>4</v>
      </c>
      <c r="CB7" s="3">
        <f>CE7-60*CA7</f>
        <v>59.569999999999993</v>
      </c>
      <c r="CC7" s="18">
        <f>CF7</f>
        <v>562</v>
      </c>
      <c r="CD7" s="6">
        <f>gradings!K32</f>
        <v>0.65559999999999996</v>
      </c>
      <c r="CE7" s="2">
        <f>CEILING((CD7*$D7),0.01)</f>
        <v>299.57</v>
      </c>
      <c r="CF7">
        <f>FLOOR(($EC7*POWER(($ED7-CE7),$EE7)),1)</f>
        <v>562</v>
      </c>
      <c r="CG7"/>
      <c r="CH7"/>
      <c r="CJ7" s="8">
        <f>FLOOR((CN7/60),1)</f>
        <v>4</v>
      </c>
      <c r="CK7" s="3">
        <f>CN7-60*CJ7</f>
        <v>30.509999999999991</v>
      </c>
      <c r="CL7" s="18">
        <f>CO7</f>
        <v>741</v>
      </c>
      <c r="CM7" s="6">
        <f>gradings!L32</f>
        <v>0.59199999999999997</v>
      </c>
      <c r="CN7" s="2">
        <f>CEILING((CM7*$D7),0.01)</f>
        <v>270.51</v>
      </c>
      <c r="CO7">
        <f>FLOOR(($EC7*POWER(($ED7-CN7),$EE7)),1)</f>
        <v>741</v>
      </c>
      <c r="CP7"/>
      <c r="CQ7"/>
      <c r="CS7" s="8">
        <f>FLOOR((CW7/60),1)</f>
        <v>3</v>
      </c>
      <c r="CT7" s="3">
        <f>CW7-60*CS7</f>
        <v>54</v>
      </c>
      <c r="CU7" s="18">
        <f>CX7</f>
        <v>998</v>
      </c>
      <c r="CV7" s="6">
        <f>gradings!M32</f>
        <v>0.5121</v>
      </c>
      <c r="CW7" s="2">
        <f>CEILING((CV7*$D7),0.01)</f>
        <v>234</v>
      </c>
      <c r="CX7">
        <f>FLOOR(($EC7*POWER(($ED7-CW7),$EE7)),1)</f>
        <v>998</v>
      </c>
      <c r="CY7"/>
      <c r="CZ7"/>
      <c r="DB7" s="8">
        <f>FLOOR((DF7/60),1)</f>
        <v>3</v>
      </c>
      <c r="DC7" s="3">
        <f>DF7-60*DB7</f>
        <v>7.1200000000000045</v>
      </c>
      <c r="DD7" s="18">
        <f>DG7</f>
        <v>1378</v>
      </c>
      <c r="DE7" s="6">
        <f>gradings!N32</f>
        <v>0.40949999999999998</v>
      </c>
      <c r="DF7" s="2">
        <f>CEILING((DE7*$D7),0.01)</f>
        <v>187.12</v>
      </c>
      <c r="DG7">
        <f>FLOOR(($EC7*POWER(($ED7-DF7),$EE7)),1)</f>
        <v>1378</v>
      </c>
      <c r="DH7"/>
      <c r="DI7"/>
      <c r="DK7" s="8">
        <f>FLOOR((DO7/60),1)</f>
        <v>2</v>
      </c>
      <c r="DL7" s="3">
        <f>DO7-60*DK7</f>
        <v>7.7199999999999989</v>
      </c>
      <c r="DM7" s="18">
        <f>DP7</f>
        <v>1940</v>
      </c>
      <c r="DN7" s="6">
        <f>gradings!O32</f>
        <v>0.27950000000000003</v>
      </c>
      <c r="DO7" s="2">
        <f>CEILING((DN7*$D7),0.01)</f>
        <v>127.72</v>
      </c>
      <c r="DP7">
        <f>FLOOR(($EC7*POWER(($ED7-DO7),$EE7)),1)</f>
        <v>1940</v>
      </c>
      <c r="DQ7"/>
      <c r="DR7"/>
      <c r="DT7" s="8">
        <f>FLOOR((DX7/60),1)</f>
        <v>1</v>
      </c>
      <c r="DU7" s="3">
        <f>DX7-60*DT7</f>
        <v>27.189999999999998</v>
      </c>
      <c r="DV7" s="18">
        <f>DY7</f>
        <v>2373</v>
      </c>
      <c r="DW7" s="6">
        <f>gradings!P32</f>
        <v>0.1908</v>
      </c>
      <c r="DX7" s="2">
        <f>CEILING((DW7*$D7),0.01)</f>
        <v>87.19</v>
      </c>
      <c r="DY7">
        <f>FLOOR(($EC7*POWER(($ED7-DX7),$EE7)),1)</f>
        <v>2373</v>
      </c>
      <c r="DZ7"/>
      <c r="EA7"/>
      <c r="EB7"/>
      <c r="EC7">
        <v>3.7679999999999998E-2</v>
      </c>
      <c r="ED7">
        <v>480</v>
      </c>
      <c r="EE7">
        <v>1.85</v>
      </c>
      <c r="EF7">
        <f>FLOOR((EC7*POWER((ED7-D7),EE7)),1)</f>
        <v>12</v>
      </c>
      <c r="EI7" t="str">
        <f>A7</f>
        <v>1500 m</v>
      </c>
    </row>
    <row r="9" spans="1:139" s="10" customFormat="1">
      <c r="A9" s="24" t="str">
        <f>vocabulaire!B28</f>
        <v>TOTAL</v>
      </c>
      <c r="B9" s="25"/>
      <c r="D9" s="26"/>
      <c r="E9" s="27">
        <f>SUM(E3:E7)</f>
        <v>1650</v>
      </c>
      <c r="F9" s="28"/>
      <c r="G9" s="27"/>
      <c r="H9" s="27"/>
      <c r="I9" s="27">
        <f>SUM(I3:I7)</f>
        <v>1729</v>
      </c>
      <c r="J9" s="27"/>
      <c r="K9" s="27"/>
      <c r="L9" s="25"/>
      <c r="M9" s="25"/>
      <c r="N9" s="25"/>
      <c r="O9" s="28"/>
      <c r="P9" s="27"/>
      <c r="Q9" s="27"/>
      <c r="R9" s="27">
        <f>SUM(R3:R7)</f>
        <v>1973</v>
      </c>
      <c r="S9" s="27"/>
      <c r="T9" s="27"/>
      <c r="U9" s="25"/>
      <c r="V9" s="25"/>
      <c r="W9" s="25"/>
      <c r="X9" s="28"/>
      <c r="Y9" s="27"/>
      <c r="Z9" s="27"/>
      <c r="AA9" s="27">
        <f>SUM(AA3:AA7)</f>
        <v>2266</v>
      </c>
      <c r="AB9" s="27"/>
      <c r="AC9" s="27"/>
      <c r="AD9" s="25"/>
      <c r="AE9" s="25"/>
      <c r="AF9" s="25"/>
      <c r="AG9" s="28"/>
      <c r="AH9" s="27"/>
      <c r="AI9" s="27"/>
      <c r="AJ9" s="27">
        <f>SUM(AJ3:AJ7)</f>
        <v>2361</v>
      </c>
      <c r="AK9" s="27"/>
      <c r="AL9" s="27"/>
      <c r="AM9" s="25"/>
      <c r="AN9" s="25"/>
      <c r="AO9" s="25"/>
      <c r="AP9" s="26"/>
      <c r="AQ9" s="27"/>
      <c r="AR9" s="27"/>
      <c r="AS9" s="27">
        <f>SUM(AS3:AS7)</f>
        <v>2713</v>
      </c>
      <c r="AT9" s="29"/>
      <c r="AU9" s="27"/>
      <c r="AV9" s="25"/>
      <c r="AW9" s="25"/>
      <c r="AX9" s="25"/>
      <c r="AY9" s="26"/>
      <c r="AZ9" s="27"/>
      <c r="BA9" s="27"/>
      <c r="BB9" s="27">
        <f>SUM(BB3:BB7)</f>
        <v>2979</v>
      </c>
      <c r="BC9" s="29"/>
      <c r="BD9" s="27"/>
      <c r="BE9" s="25"/>
      <c r="BF9" s="25"/>
      <c r="BG9" s="25"/>
      <c r="BH9" s="26"/>
      <c r="BI9" s="27"/>
      <c r="BJ9" s="27"/>
      <c r="BK9" s="27">
        <f>SUM(BK3:BK7)</f>
        <v>3446</v>
      </c>
      <c r="BL9" s="29"/>
      <c r="BM9" s="27"/>
      <c r="BN9" s="25"/>
      <c r="BO9" s="25"/>
      <c r="BP9" s="25"/>
      <c r="BQ9" s="26"/>
      <c r="BR9" s="27"/>
      <c r="BS9" s="27"/>
      <c r="BT9" s="27">
        <f>SUM(BT3:BT7)</f>
        <v>3970</v>
      </c>
      <c r="BU9" s="29"/>
      <c r="BV9" s="27"/>
      <c r="BW9" s="25"/>
      <c r="BX9" s="25"/>
      <c r="BY9" s="25"/>
      <c r="BZ9" s="26"/>
      <c r="CA9" s="27"/>
      <c r="CB9" s="27"/>
      <c r="CC9" s="27">
        <f>SUM(CC3:CC7)</f>
        <v>4682</v>
      </c>
      <c r="CD9" s="29"/>
      <c r="CE9" s="27"/>
      <c r="CF9" s="25"/>
      <c r="CG9" s="25"/>
      <c r="CH9" s="25"/>
      <c r="CI9" s="26"/>
      <c r="CJ9" s="27"/>
      <c r="CK9" s="27"/>
      <c r="CL9" s="27">
        <f>SUM(CL3:CL7)</f>
        <v>5572</v>
      </c>
      <c r="CM9" s="29"/>
      <c r="CN9" s="27"/>
      <c r="CR9" s="26"/>
      <c r="CS9" s="27"/>
      <c r="CT9" s="27"/>
      <c r="CU9" s="27">
        <f>SUM(CU3:CU7)</f>
        <v>6847</v>
      </c>
      <c r="CV9" s="29"/>
      <c r="CW9" s="27"/>
      <c r="DA9" s="26"/>
      <c r="DB9" s="27"/>
      <c r="DC9" s="27"/>
      <c r="DD9" s="27">
        <f>SUM(DD3:DD7)</f>
        <v>8685</v>
      </c>
      <c r="DE9" s="29"/>
      <c r="DF9" s="27"/>
      <c r="DJ9" s="26"/>
      <c r="DK9" s="27"/>
      <c r="DL9" s="27"/>
      <c r="DM9" s="27">
        <f>SUM(DM3:DM7)</f>
        <v>11516</v>
      </c>
      <c r="DN9" s="29"/>
      <c r="DO9" s="27"/>
      <c r="DS9" s="26"/>
      <c r="DT9" s="27"/>
      <c r="DU9" s="27"/>
      <c r="DV9" s="27" t="e">
        <f>SUM(DV3:DV7)</f>
        <v>#NUM!</v>
      </c>
      <c r="DW9" s="29"/>
      <c r="DX9" s="27"/>
    </row>
    <row r="10" spans="1:139">
      <c r="E10" s="9" t="s">
        <v>9</v>
      </c>
      <c r="I10" s="9" t="str">
        <f>H1</f>
        <v>M35</v>
      </c>
      <c r="K10" s="9" t="str">
        <f>H1</f>
        <v>M35</v>
      </c>
      <c r="R10" s="9" t="str">
        <f>Q1</f>
        <v>M40</v>
      </c>
      <c r="T10" s="9" t="str">
        <f>Q1</f>
        <v>M40</v>
      </c>
      <c r="AA10" s="9" t="str">
        <f>Z1</f>
        <v>M45</v>
      </c>
      <c r="AC10" s="9" t="str">
        <f>Z1</f>
        <v>M45</v>
      </c>
      <c r="AG10" s="6"/>
      <c r="AH10" s="2"/>
      <c r="AJ10" s="2" t="str">
        <f>AI1</f>
        <v>M50</v>
      </c>
      <c r="AK10" s="8"/>
      <c r="AL10" s="8" t="str">
        <f>AI1</f>
        <v>M50</v>
      </c>
      <c r="AO10" s="2"/>
      <c r="AS10" s="2" t="str">
        <f>AR1</f>
        <v>M55</v>
      </c>
      <c r="AU10" s="2" t="str">
        <f>AR1</f>
        <v>M55</v>
      </c>
      <c r="BB10" s="2" t="str">
        <f>BA1</f>
        <v>M60</v>
      </c>
      <c r="BD10" s="2" t="str">
        <f>BA1</f>
        <v>M60</v>
      </c>
      <c r="BK10" s="2" t="str">
        <f>BJ1</f>
        <v>M65</v>
      </c>
      <c r="BM10" s="2" t="str">
        <f>BJ1</f>
        <v>M65</v>
      </c>
      <c r="BT10" s="2" t="str">
        <f>BS1</f>
        <v>M70</v>
      </c>
      <c r="BV10" s="2" t="str">
        <f>BS1</f>
        <v>M70</v>
      </c>
      <c r="CC10" s="2" t="str">
        <f>CB1</f>
        <v>M75</v>
      </c>
      <c r="CE10" s="2" t="str">
        <f>CB1</f>
        <v>M75</v>
      </c>
      <c r="CL10" s="2" t="str">
        <f>CK1</f>
        <v>M80</v>
      </c>
      <c r="CN10" s="2" t="str">
        <f>CK1</f>
        <v>M80</v>
      </c>
      <c r="CU10" s="2" t="str">
        <f>CT1</f>
        <v>M85</v>
      </c>
      <c r="CW10" s="2" t="str">
        <f>CT1</f>
        <v>M85</v>
      </c>
      <c r="DD10" s="2" t="str">
        <f>DC1</f>
        <v>M90</v>
      </c>
      <c r="DF10" s="2" t="str">
        <f>DC1</f>
        <v>M90</v>
      </c>
      <c r="DM10" s="2" t="str">
        <f>DL1</f>
        <v>M95</v>
      </c>
      <c r="DO10" s="2" t="str">
        <f>DL1</f>
        <v>M95</v>
      </c>
      <c r="DV10" s="2" t="str">
        <f>DU1</f>
        <v>M100</v>
      </c>
      <c r="DX10" s="2" t="str">
        <f>DU1</f>
        <v>M100</v>
      </c>
      <c r="EB10"/>
    </row>
    <row r="11" spans="1:139">
      <c r="E11" s="9"/>
      <c r="AG11" s="6"/>
      <c r="AH11" s="2"/>
      <c r="AJ11"/>
      <c r="AK11" s="8"/>
      <c r="AL11" s="8"/>
      <c r="AO11" s="2"/>
      <c r="EB11"/>
    </row>
    <row r="12" spans="1:139">
      <c r="E12" s="9"/>
      <c r="AG12" s="6"/>
      <c r="AH12" s="2"/>
      <c r="AJ12"/>
      <c r="AK12" s="8"/>
      <c r="AL12" s="8"/>
      <c r="AO12" s="2"/>
      <c r="EB12"/>
    </row>
    <row r="13" spans="1:139">
      <c r="A13" s="1" t="str">
        <f>vocabulaire!B29</f>
        <v>summary</v>
      </c>
      <c r="B13" s="33" t="s">
        <v>13</v>
      </c>
      <c r="C13" s="27">
        <f>E9</f>
        <v>1650</v>
      </c>
      <c r="E13" s="9"/>
      <c r="AG13" s="6"/>
      <c r="AH13" s="2"/>
      <c r="AJ13"/>
      <c r="AK13" s="8"/>
      <c r="AL13" s="8"/>
      <c r="AO13" s="2"/>
      <c r="EB13"/>
    </row>
    <row r="14" spans="1:139">
      <c r="B14" s="2" t="s">
        <v>69</v>
      </c>
      <c r="C14" s="27">
        <f>I9</f>
        <v>1729</v>
      </c>
      <c r="E14" s="9"/>
      <c r="AG14" s="6"/>
      <c r="AH14" s="2"/>
      <c r="AJ14"/>
      <c r="AK14" s="8"/>
      <c r="AL14" s="8"/>
      <c r="AO14" s="2"/>
      <c r="EB14"/>
    </row>
    <row r="15" spans="1:139">
      <c r="A15"/>
      <c r="B15" s="2" t="s">
        <v>70</v>
      </c>
      <c r="C15" s="27">
        <f>R9</f>
        <v>1973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9">
      <c r="A16"/>
      <c r="B16" s="2" t="s">
        <v>71</v>
      </c>
      <c r="C16" s="27">
        <f>AA9</f>
        <v>2266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>
      <c r="A17"/>
      <c r="B17" s="2" t="s">
        <v>72</v>
      </c>
      <c r="C17" s="27">
        <f>AJ9</f>
        <v>2361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>
      <c r="A18"/>
      <c r="B18" s="2" t="s">
        <v>73</v>
      </c>
      <c r="C18" s="27">
        <f>AS9</f>
        <v>2713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>
      <c r="A19"/>
      <c r="B19" t="s">
        <v>74</v>
      </c>
      <c r="C19" s="27">
        <f>BB9</f>
        <v>2979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>
      <c r="A20"/>
      <c r="B20" t="s">
        <v>75</v>
      </c>
      <c r="C20" s="27">
        <f>BK9</f>
        <v>3446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>
      <c r="A21"/>
      <c r="B21" t="s">
        <v>76</v>
      </c>
      <c r="C21" s="27">
        <f>BT9</f>
        <v>3970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A22"/>
      <c r="B22" t="s">
        <v>77</v>
      </c>
      <c r="C22" s="27">
        <f>CC9</f>
        <v>4682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A23"/>
      <c r="B23" t="s">
        <v>78</v>
      </c>
      <c r="C23" s="27">
        <f>CL9</f>
        <v>5572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A24"/>
      <c r="B24" t="s">
        <v>79</v>
      </c>
      <c r="C24" s="27">
        <f>CU9</f>
        <v>6847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A25"/>
      <c r="B25" t="s">
        <v>80</v>
      </c>
      <c r="C25" s="27">
        <f>DD9</f>
        <v>8685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A26"/>
      <c r="B26" t="s">
        <v>81</v>
      </c>
      <c r="C26" s="27">
        <f>DM9</f>
        <v>11516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A27"/>
      <c r="B27" t="s">
        <v>82</v>
      </c>
      <c r="C27" s="27" t="e">
        <f>DV9</f>
        <v>#NUM!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3"/>
  <sheetViews>
    <sheetView topLeftCell="DA1" zoomScale="125" workbookViewId="0">
      <selection activeCell="DW1" sqref="DW1:EH65536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4" customWidth="1"/>
    <col min="4" max="4" width="6.7109375" style="2" hidden="1" customWidth="1"/>
    <col min="5" max="5" width="6.140625" style="8" bestFit="1" customWidth="1"/>
    <col min="6" max="6" width="1.85546875" style="9" customWidth="1"/>
    <col min="7" max="7" width="2.140625" style="9" bestFit="1" customWidth="1"/>
    <col min="8" max="8" width="5.7109375" style="9" customWidth="1"/>
    <col min="9" max="9" width="6.140625" style="9" bestFit="1" customWidth="1"/>
    <col min="10" max="11" width="6.7109375" style="9" hidden="1" customWidth="1"/>
    <col min="12" max="13" width="5.140625" style="9" hidden="1" customWidth="1"/>
    <col min="14" max="14" width="5" style="9" hidden="1" customWidth="1"/>
    <col min="15" max="15" width="1.85546875" style="9" customWidth="1"/>
    <col min="16" max="16" width="2.140625" style="9" bestFit="1" customWidth="1"/>
    <col min="17" max="17" width="5.7109375" style="9" customWidth="1"/>
    <col min="18" max="18" width="6.140625" style="9" bestFit="1" customWidth="1"/>
    <col min="19" max="20" width="6.85546875" style="9" hidden="1" customWidth="1"/>
    <col min="21" max="22" width="4.140625" style="9" hidden="1" customWidth="1"/>
    <col min="23" max="23" width="5" style="9" hidden="1" customWidth="1"/>
    <col min="24" max="24" width="1.85546875" style="9" customWidth="1"/>
    <col min="25" max="25" width="2.140625" style="9" bestFit="1" customWidth="1"/>
    <col min="26" max="26" width="5.7109375" style="9" customWidth="1"/>
    <col min="27" max="27" width="6.140625" style="9" bestFit="1" customWidth="1"/>
    <col min="28" max="29" width="6.7109375" style="9" hidden="1" customWidth="1"/>
    <col min="30" max="31" width="5.140625" style="9" hidden="1" customWidth="1"/>
    <col min="32" max="32" width="5" style="9" hidden="1" customWidth="1"/>
    <col min="33" max="33" width="1.85546875" style="9" customWidth="1"/>
    <col min="34" max="34" width="2.140625" style="8" bestFit="1" customWidth="1"/>
    <col min="35" max="35" width="5.7109375" style="2" customWidth="1"/>
    <col min="36" max="36" width="6.140625" style="8" bestFit="1" customWidth="1"/>
    <col min="37" max="37" width="6.7109375" style="6" hidden="1" customWidth="1"/>
    <col min="38" max="38" width="6.7109375" style="2" hidden="1" customWidth="1"/>
    <col min="39" max="41" width="5.140625" hidden="1" customWidth="1"/>
    <col min="42" max="42" width="1.85546875" style="2" customWidth="1"/>
    <col min="43" max="43" width="2.140625" style="2" bestFit="1" customWidth="1"/>
    <col min="44" max="44" width="5.7109375" style="2" customWidth="1"/>
    <col min="45" max="45" width="6.140625" style="2" bestFit="1" customWidth="1"/>
    <col min="46" max="47" width="6.7109375" style="2" hidden="1" customWidth="1"/>
    <col min="48" max="50" width="5.140625" style="2" hidden="1" customWidth="1"/>
    <col min="51" max="51" width="1.85546875" style="2" customWidth="1"/>
    <col min="52" max="52" width="2.140625" style="2" bestFit="1" customWidth="1"/>
    <col min="53" max="53" width="5.7109375" style="2" customWidth="1"/>
    <col min="54" max="54" width="6.140625" style="2" bestFit="1" customWidth="1"/>
    <col min="55" max="56" width="6.7109375" style="2" hidden="1" customWidth="1"/>
    <col min="57" max="59" width="5.140625" style="2" hidden="1" customWidth="1"/>
    <col min="60" max="60" width="1.85546875" style="2" customWidth="1"/>
    <col min="61" max="61" width="2.140625" style="2" bestFit="1" customWidth="1"/>
    <col min="62" max="62" width="6.7109375" style="2" bestFit="1" customWidth="1"/>
    <col min="63" max="63" width="6.140625" style="2" customWidth="1"/>
    <col min="64" max="65" width="6.7109375" style="2" hidden="1" customWidth="1"/>
    <col min="66" max="68" width="5.140625" style="2" hidden="1" customWidth="1"/>
    <col min="69" max="69" width="1.85546875" style="2" customWidth="1"/>
    <col min="70" max="70" width="2.140625" style="2" bestFit="1" customWidth="1"/>
    <col min="71" max="71" width="6.7109375" style="2" bestFit="1" customWidth="1"/>
    <col min="72" max="72" width="6.140625" style="2" customWidth="1"/>
    <col min="73" max="74" width="6.7109375" style="2" hidden="1" customWidth="1"/>
    <col min="75" max="77" width="5.140625" style="2" hidden="1" customWidth="1"/>
    <col min="78" max="78" width="1.85546875" style="2" customWidth="1"/>
    <col min="79" max="79" width="2.140625" style="2" bestFit="1" customWidth="1"/>
    <col min="80" max="80" width="6.7109375" style="2" bestFit="1" customWidth="1"/>
    <col min="81" max="81" width="6.140625" style="2" customWidth="1"/>
    <col min="82" max="83" width="6.7109375" style="2" hidden="1" customWidth="1"/>
    <col min="84" max="86" width="5.140625" style="2" hidden="1" customWidth="1"/>
    <col min="87" max="87" width="1.85546875" style="2" customWidth="1"/>
    <col min="88" max="88" width="2.140625" style="2" bestFit="1" customWidth="1"/>
    <col min="89" max="89" width="6.7109375" style="2" bestFit="1" customWidth="1"/>
    <col min="90" max="90" width="6.140625" style="2" customWidth="1"/>
    <col min="91" max="92" width="6.7109375" style="2" hidden="1" customWidth="1"/>
    <col min="93" max="95" width="5.140625" style="2" hidden="1" customWidth="1"/>
    <col min="96" max="96" width="1.85546875" style="2" customWidth="1"/>
    <col min="97" max="97" width="2.140625" style="2" bestFit="1" customWidth="1"/>
    <col min="98" max="98" width="6.7109375" style="2" bestFit="1" customWidth="1"/>
    <col min="99" max="99" width="6.140625" style="2" customWidth="1"/>
    <col min="100" max="101" width="6.7109375" style="2" hidden="1" customWidth="1"/>
    <col min="102" max="104" width="5.140625" style="2" hidden="1" customWidth="1"/>
    <col min="105" max="105" width="1.85546875" style="2" customWidth="1"/>
    <col min="106" max="106" width="2.140625" style="2" bestFit="1" customWidth="1"/>
    <col min="107" max="107" width="6.7109375" style="2" customWidth="1"/>
    <col min="108" max="108" width="6.140625" style="2" customWidth="1"/>
    <col min="109" max="110" width="6.7109375" style="2" hidden="1" customWidth="1"/>
    <col min="111" max="113" width="5.140625" style="2" hidden="1" customWidth="1"/>
    <col min="114" max="114" width="1.85546875" style="2" customWidth="1"/>
    <col min="115" max="115" width="2.140625" style="2" bestFit="1" customWidth="1"/>
    <col min="116" max="116" width="6.7109375" style="2" customWidth="1"/>
    <col min="117" max="117" width="6.140625" style="2" customWidth="1"/>
    <col min="118" max="118" width="6.7109375" style="2" hidden="1" customWidth="1"/>
    <col min="119" max="119" width="6.85546875" style="2" hidden="1" customWidth="1"/>
    <col min="120" max="120" width="5.140625" style="2" hidden="1" customWidth="1"/>
    <col min="121" max="121" width="6.140625" style="2" hidden="1" customWidth="1"/>
    <col min="122" max="122" width="5.140625" style="2" hidden="1" customWidth="1"/>
    <col min="123" max="123" width="1.85546875" style="2" customWidth="1"/>
    <col min="124" max="124" width="2.140625" style="2" bestFit="1" customWidth="1"/>
    <col min="125" max="125" width="6.7109375" style="2" customWidth="1"/>
    <col min="126" max="126" width="7.140625" style="2" bestFit="1" customWidth="1"/>
    <col min="127" max="127" width="7.7109375" style="2" hidden="1" customWidth="1"/>
    <col min="128" max="128" width="5.7109375" style="2" hidden="1" customWidth="1"/>
    <col min="129" max="129" width="5.140625" style="2" hidden="1" customWidth="1"/>
    <col min="130" max="131" width="6.140625" style="2" hidden="1" customWidth="1"/>
    <col min="132" max="132" width="5.140625" style="2" hidden="1" customWidth="1"/>
    <col min="133" max="133" width="8.140625" hidden="1" customWidth="1"/>
    <col min="134" max="136" width="5.14062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vocabulaire!B4</f>
        <v>100 m</v>
      </c>
      <c r="B3" s="12"/>
      <c r="C3" s="36">
        <v>11.11</v>
      </c>
      <c r="D3" s="2">
        <f>C3</f>
        <v>11.11</v>
      </c>
      <c r="E3" s="18">
        <f>EF3</f>
        <v>836</v>
      </c>
      <c r="G3" s="8"/>
      <c r="H3" s="2">
        <f>K3</f>
        <v>10.97</v>
      </c>
      <c r="I3" s="18">
        <f>L3</f>
        <v>867</v>
      </c>
      <c r="J3" s="6">
        <f>gradings!C36</f>
        <v>0.9869</v>
      </c>
      <c r="K3" s="2">
        <f>CEILING((J3*$D3),0.01)</f>
        <v>10.97</v>
      </c>
      <c r="L3">
        <f>FLOOR(($EC3*POWER(($ED3-K3),$EE3)),1)</f>
        <v>867</v>
      </c>
      <c r="M3"/>
      <c r="N3"/>
      <c r="P3" s="8"/>
      <c r="Q3" s="2">
        <f>T3</f>
        <v>10.65</v>
      </c>
      <c r="R3" s="18">
        <f>U3</f>
        <v>940</v>
      </c>
      <c r="S3" s="6">
        <f>gradings!D36</f>
        <v>0.95779999999999998</v>
      </c>
      <c r="T3" s="2">
        <f>CEILING((S3*$D3),0.01)</f>
        <v>10.65</v>
      </c>
      <c r="U3">
        <f>FLOOR(($EC3*POWER(($ED3-T3),$EE3)),1)</f>
        <v>940</v>
      </c>
      <c r="V3"/>
      <c r="W3"/>
      <c r="Y3" s="8"/>
      <c r="Z3" s="2">
        <f>AC3</f>
        <v>10.32</v>
      </c>
      <c r="AA3" s="18">
        <f>AD3</f>
        <v>1018</v>
      </c>
      <c r="AB3" s="6">
        <f>gradings!E36</f>
        <v>0.92869999999999997</v>
      </c>
      <c r="AC3" s="2">
        <f>CEILING((AB3*$D3),0.01)</f>
        <v>10.32</v>
      </c>
      <c r="AD3">
        <f>FLOOR(($EC3*POWER(($ED3-AC3),$EE3)),1)</f>
        <v>1018</v>
      </c>
      <c r="AE3"/>
      <c r="AF3"/>
      <c r="AI3" s="2">
        <f>AL3</f>
        <v>10</v>
      </c>
      <c r="AJ3" s="18">
        <f>AM3</f>
        <v>1096</v>
      </c>
      <c r="AK3" s="6">
        <f>gradings!F36</f>
        <v>0.89959999999999996</v>
      </c>
      <c r="AL3" s="2">
        <f>CEILING((AK3*$D3),0.01)</f>
        <v>10</v>
      </c>
      <c r="AM3">
        <f>FLOOR(($EC3*POWER(($ED3-AL3),$EE3)),1)</f>
        <v>1096</v>
      </c>
      <c r="AQ3" s="8"/>
      <c r="AR3" s="2">
        <f>AU3</f>
        <v>9.68</v>
      </c>
      <c r="AS3" s="18">
        <f>AV3</f>
        <v>1177</v>
      </c>
      <c r="AT3" s="6">
        <f>gradings!G36</f>
        <v>0.87050000000000005</v>
      </c>
      <c r="AU3" s="2">
        <f>CEILING((AT3*$D3),0.01)</f>
        <v>9.68</v>
      </c>
      <c r="AV3">
        <f>FLOOR(($EC3*POWER(($ED3-AU3),$EE3)),1)</f>
        <v>1177</v>
      </c>
      <c r="AW3"/>
      <c r="AX3"/>
      <c r="AZ3" s="8"/>
      <c r="BA3" s="2">
        <f>BD3</f>
        <v>9.35</v>
      </c>
      <c r="BB3" s="18">
        <f>BE3</f>
        <v>1263</v>
      </c>
      <c r="BC3" s="6">
        <f>gradings!H36</f>
        <v>0.84140000000000004</v>
      </c>
      <c r="BD3" s="2">
        <f>CEILING((BC3*$D3),0.01)</f>
        <v>9.35</v>
      </c>
      <c r="BE3">
        <f>FLOOR(($EC3*POWER(($ED3-BD3),$EE3)),1)</f>
        <v>1263</v>
      </c>
      <c r="BF3"/>
      <c r="BG3"/>
      <c r="BI3" s="8"/>
      <c r="BJ3" s="2">
        <f>BM3</f>
        <v>9.02</v>
      </c>
      <c r="BK3" s="18">
        <f>BN3</f>
        <v>1351</v>
      </c>
      <c r="BL3" s="6">
        <f>gradings!I36</f>
        <v>0.81110000000000004</v>
      </c>
      <c r="BM3" s="2">
        <f>CEILING((BL3*$D3),0.01)</f>
        <v>9.02</v>
      </c>
      <c r="BN3">
        <f>FLOOR(($EC3*POWER(($ED3-BM3),$EE3)),1)</f>
        <v>1351</v>
      </c>
      <c r="BO3"/>
      <c r="BP3"/>
      <c r="BR3" s="8"/>
      <c r="BS3" s="2">
        <f>BV3</f>
        <v>8.65</v>
      </c>
      <c r="BT3" s="18">
        <f>BW3</f>
        <v>1454</v>
      </c>
      <c r="BU3" s="6">
        <f>gradings!J36</f>
        <v>0.7782</v>
      </c>
      <c r="BV3" s="2">
        <f>CEILING((BU3*$D3),0.01)</f>
        <v>8.65</v>
      </c>
      <c r="BW3">
        <f>FLOOR(($EC3*POWER(($ED3-BV3),$EE3)),1)</f>
        <v>1454</v>
      </c>
      <c r="BX3"/>
      <c r="BY3"/>
      <c r="CA3" s="8"/>
      <c r="CB3" s="2">
        <f>CE3</f>
        <v>8.24</v>
      </c>
      <c r="CC3" s="18">
        <f>CF3</f>
        <v>1571</v>
      </c>
      <c r="CD3" s="6">
        <f>gradings!K36</f>
        <v>0.7409</v>
      </c>
      <c r="CE3" s="2">
        <f>CEILING((CD3*$D3),0.01)</f>
        <v>8.24</v>
      </c>
      <c r="CF3">
        <f>FLOOR(($EC3*POWER(($ED3-CE3),$EE3)),1)</f>
        <v>1571</v>
      </c>
      <c r="CG3"/>
      <c r="CH3"/>
      <c r="CJ3" s="8"/>
      <c r="CK3" s="2">
        <f>CN3</f>
        <v>7.75</v>
      </c>
      <c r="CL3" s="18">
        <f>CO3</f>
        <v>1717</v>
      </c>
      <c r="CM3" s="6">
        <f>gradings!L36</f>
        <v>0.69669999999999999</v>
      </c>
      <c r="CN3" s="2">
        <f>CEILING((CM3*$D3),0.01)</f>
        <v>7.75</v>
      </c>
      <c r="CO3">
        <f>FLOOR(($EC3*POWER(($ED3-CN3),$EE3)),1)</f>
        <v>1717</v>
      </c>
      <c r="CP3"/>
      <c r="CQ3"/>
      <c r="CS3" s="8"/>
      <c r="CT3" s="2">
        <f>CW3</f>
        <v>7.1400000000000006</v>
      </c>
      <c r="CU3" s="18">
        <f>CX3</f>
        <v>1906</v>
      </c>
      <c r="CV3" s="6">
        <f>gradings!M36</f>
        <v>0.64229999999999998</v>
      </c>
      <c r="CW3" s="2">
        <f>CEILING((CV3*$D3),0.01)</f>
        <v>7.1400000000000006</v>
      </c>
      <c r="CX3">
        <f>FLOOR(($EC3*POWER(($ED3-CW3),$EE3)),1)</f>
        <v>1906</v>
      </c>
      <c r="CY3"/>
      <c r="CZ3"/>
      <c r="DB3" s="8"/>
      <c r="DC3" s="2">
        <f>DF3</f>
        <v>6.38</v>
      </c>
      <c r="DD3" s="18">
        <f>DG3</f>
        <v>2155</v>
      </c>
      <c r="DE3" s="6">
        <f>gradings!N36</f>
        <v>0.57350000000000001</v>
      </c>
      <c r="DF3" s="2">
        <f>CEILING((DE3*$D3),0.01)</f>
        <v>6.38</v>
      </c>
      <c r="DG3">
        <f>FLOOR(($EC3*POWER(($ED3-DF3),$EE3)),1)</f>
        <v>2155</v>
      </c>
      <c r="DH3"/>
      <c r="DI3"/>
      <c r="DK3" s="8"/>
      <c r="DL3" s="2">
        <f>DO3</f>
        <v>5.39</v>
      </c>
      <c r="DM3" s="18">
        <f>DP3</f>
        <v>2498</v>
      </c>
      <c r="DN3" s="6">
        <f>gradings!O36</f>
        <v>0.48499999999999999</v>
      </c>
      <c r="DO3" s="2">
        <f>CEILING((DN3*$D3),0.01)</f>
        <v>5.39</v>
      </c>
      <c r="DP3">
        <f>FLOOR(($EC3*POWER(($ED3-DO3),$EE3)),1)</f>
        <v>2498</v>
      </c>
      <c r="DQ3"/>
      <c r="DR3"/>
      <c r="DT3" s="8"/>
      <c r="DU3" s="2">
        <f>DX3</f>
        <v>3.04</v>
      </c>
      <c r="DV3" s="18">
        <f>DY3</f>
        <v>3404</v>
      </c>
      <c r="DW3" s="6">
        <f>gradings!P36</f>
        <v>0.27350000000000002</v>
      </c>
      <c r="DX3" s="2">
        <f>CEILING((DW3*$D3),0.01)</f>
        <v>3.04</v>
      </c>
      <c r="DY3">
        <f>FLOOR(($EC3*POWER(($ED3-DX3),$EE3)),1)</f>
        <v>3404</v>
      </c>
      <c r="DZ3"/>
      <c r="EA3"/>
      <c r="EB3"/>
      <c r="EC3">
        <v>25.434699999999999</v>
      </c>
      <c r="ED3">
        <v>18</v>
      </c>
      <c r="EE3">
        <v>1.81</v>
      </c>
      <c r="EF3">
        <f>FLOOR((EC3*POWER((ED3-D3),EE3)),1)</f>
        <v>836</v>
      </c>
      <c r="EI3" t="str">
        <f>A3</f>
        <v>100 m</v>
      </c>
    </row>
    <row r="4" spans="1:139">
      <c r="A4" s="1" t="str">
        <f>vocabulaire!B20</f>
        <v>long</v>
      </c>
      <c r="B4" s="14"/>
      <c r="C4" s="37">
        <v>7.49</v>
      </c>
      <c r="E4" s="18">
        <f>EG4</f>
        <v>932</v>
      </c>
      <c r="G4" s="8"/>
      <c r="H4" s="2">
        <f>FLOOR((J4*$C4),0.01)</f>
        <v>7.72</v>
      </c>
      <c r="I4" s="18">
        <f>M4</f>
        <v>990</v>
      </c>
      <c r="J4" s="6">
        <f>gradings!C37</f>
        <v>1.0317000000000001</v>
      </c>
      <c r="K4" s="2"/>
      <c r="L4"/>
      <c r="M4">
        <f>FLOOR(($EC4*POWER((H4*100-$ED4),$EE4)),1)</f>
        <v>990</v>
      </c>
      <c r="N4"/>
      <c r="P4" s="8"/>
      <c r="Q4" s="2">
        <f>FLOOR((S4*$C4),0.01)</f>
        <v>8.16</v>
      </c>
      <c r="R4" s="18">
        <f>V4</f>
        <v>1102</v>
      </c>
      <c r="S4" s="6">
        <f>gradings!D37</f>
        <v>1.0899000000000001</v>
      </c>
      <c r="T4" s="2"/>
      <c r="U4"/>
      <c r="V4">
        <f>FLOOR(($EC4*POWER((Q4*100-$ED4),$EE4)),1)</f>
        <v>1102</v>
      </c>
      <c r="W4"/>
      <c r="Y4" s="8"/>
      <c r="Z4" s="2">
        <f>FLOOR((AB4*$C4),0.01)</f>
        <v>8.65</v>
      </c>
      <c r="AA4" s="18">
        <f>AE4</f>
        <v>1231</v>
      </c>
      <c r="AB4" s="6">
        <f>gradings!E37</f>
        <v>1.1551</v>
      </c>
      <c r="AC4" s="2"/>
      <c r="AD4"/>
      <c r="AE4">
        <f>FLOOR(($EC4*POWER((Z4*100-$ED4),$EE4)),1)</f>
        <v>1231</v>
      </c>
      <c r="AF4"/>
      <c r="AI4" s="2">
        <f>FLOOR((AK4*$C4),0.01)</f>
        <v>9.2000000000000011</v>
      </c>
      <c r="AJ4" s="18">
        <f>AN4</f>
        <v>1380</v>
      </c>
      <c r="AK4" s="6">
        <f>gradings!F37</f>
        <v>1.2285999999999999</v>
      </c>
      <c r="AN4">
        <f>FLOOR(($EC4*POWER((AI4*100-$ED4),$EE4)),1)</f>
        <v>1380</v>
      </c>
      <c r="AQ4" s="8"/>
      <c r="AR4" s="2">
        <f>FLOOR((AT4*$C4),0.01)</f>
        <v>9.82</v>
      </c>
      <c r="AS4" s="18">
        <f>AW4</f>
        <v>1554</v>
      </c>
      <c r="AT4" s="6">
        <f>gradings!G37</f>
        <v>1.3121</v>
      </c>
      <c r="AV4"/>
      <c r="AW4">
        <f>FLOOR(($EC4*POWER((AR4*100-$ED4),$EE4)),1)</f>
        <v>1554</v>
      </c>
      <c r="AX4"/>
      <c r="AZ4" s="8"/>
      <c r="BA4" s="2">
        <f>FLOOR((BC4*$C4),0.01)</f>
        <v>10.540000000000001</v>
      </c>
      <c r="BB4" s="18">
        <f>BF4</f>
        <v>1764</v>
      </c>
      <c r="BC4" s="6">
        <f>gradings!H37</f>
        <v>1.4077999999999999</v>
      </c>
      <c r="BE4"/>
      <c r="BF4">
        <f>FLOOR(($EC4*POWER((BA4*100-$ED4),$EE4)),1)</f>
        <v>1764</v>
      </c>
      <c r="BG4"/>
      <c r="BI4" s="8"/>
      <c r="BJ4" s="2">
        <f>FLOOR((BL4*$C4),0.01)</f>
        <v>11.370000000000001</v>
      </c>
      <c r="BK4" s="18">
        <f>BO4</f>
        <v>2015</v>
      </c>
      <c r="BL4" s="6">
        <f>gradings!I37</f>
        <v>1.5185999999999999</v>
      </c>
      <c r="BN4"/>
      <c r="BO4">
        <f>FLOOR(($EC4*POWER((BJ4*100-$ED4),$EE4)),1)</f>
        <v>2015</v>
      </c>
      <c r="BP4"/>
      <c r="BR4" s="8"/>
      <c r="BS4" s="2">
        <f>FLOOR((BU4*$C4),0.01)</f>
        <v>12.34</v>
      </c>
      <c r="BT4" s="18">
        <f>BX4</f>
        <v>2319</v>
      </c>
      <c r="BU4" s="6">
        <f>gradings!J37</f>
        <v>1.6482000000000001</v>
      </c>
      <c r="BW4"/>
      <c r="BX4">
        <f>FLOOR(($EC4*POWER((BS4*100-$ED4),$EE4)),1)</f>
        <v>2319</v>
      </c>
      <c r="BY4"/>
      <c r="CA4" s="8"/>
      <c r="CB4" s="2">
        <f>FLOOR((CD4*$C4),0.01)</f>
        <v>13.49</v>
      </c>
      <c r="CC4" s="18">
        <f>CG4</f>
        <v>2696</v>
      </c>
      <c r="CD4" s="6">
        <f>gradings!K37</f>
        <v>1.8021</v>
      </c>
      <c r="CF4"/>
      <c r="CG4">
        <f>FLOOR(($EC4*POWER((CB4*100-$ED4),$EE4)),1)</f>
        <v>2696</v>
      </c>
      <c r="CH4"/>
      <c r="CJ4" s="8"/>
      <c r="CK4" s="2">
        <f>FLOOR((CM4*$C4),0.01)</f>
        <v>14.88</v>
      </c>
      <c r="CL4" s="18">
        <f>CP4</f>
        <v>3172</v>
      </c>
      <c r="CM4" s="6">
        <f>gradings!L37</f>
        <v>1.9876</v>
      </c>
      <c r="CO4"/>
      <c r="CP4">
        <f>FLOOR(($EC4*POWER((CK4*100-$ED4),$EE4)),1)</f>
        <v>3172</v>
      </c>
      <c r="CQ4"/>
      <c r="CS4" s="8"/>
      <c r="CT4" s="2">
        <f>FLOOR((CV4*$C4),0.01)</f>
        <v>16.59</v>
      </c>
      <c r="CU4" s="18">
        <f>CY4</f>
        <v>3786</v>
      </c>
      <c r="CV4" s="6">
        <f>gradings!M37</f>
        <v>2.2158000000000002</v>
      </c>
      <c r="CX4"/>
      <c r="CY4">
        <f>FLOOR(($EC4*POWER((CT4*100-$ED4),$EE4)),1)</f>
        <v>3786</v>
      </c>
      <c r="CZ4"/>
      <c r="DB4" s="8"/>
      <c r="DC4" s="2">
        <f>FLOOR((DE4*$C4),0.01)</f>
        <v>18.740000000000002</v>
      </c>
      <c r="DD4" s="18">
        <f>DH4</f>
        <v>4601</v>
      </c>
      <c r="DE4" s="6">
        <f>gradings!N37</f>
        <v>2.5030999999999999</v>
      </c>
      <c r="DG4"/>
      <c r="DH4">
        <f>FLOOR(($EC4*POWER((DC4*100-$ED4),$EE4)),1)</f>
        <v>4601</v>
      </c>
      <c r="DI4"/>
      <c r="DK4" s="8"/>
      <c r="DL4" s="2">
        <f>FLOOR((DN4*$C4),0.01)</f>
        <v>21.54</v>
      </c>
      <c r="DM4" s="18">
        <f>DQ4</f>
        <v>5728</v>
      </c>
      <c r="DN4" s="6">
        <f>gradings!O37</f>
        <v>2.8759999999999999</v>
      </c>
      <c r="DP4"/>
      <c r="DQ4">
        <f>FLOOR(($EC4*POWER((DL4*100-$ED4),$EE4)),1)</f>
        <v>5728</v>
      </c>
      <c r="DR4"/>
      <c r="DT4" s="8"/>
      <c r="DU4" s="2">
        <f>FLOOR((DW4*$C4),0.01)</f>
        <v>0</v>
      </c>
      <c r="DV4" s="18" t="e">
        <f>DZ4</f>
        <v>#NUM!</v>
      </c>
      <c r="DW4" s="6">
        <f>gradings!P37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932</v>
      </c>
      <c r="EI4" t="str">
        <f t="shared" ref="EI4:EI14" si="0">A4</f>
        <v>long</v>
      </c>
    </row>
    <row r="5" spans="1:139">
      <c r="A5" s="1" t="str">
        <f>vocabulaire!B22</f>
        <v>shot</v>
      </c>
      <c r="B5" s="14"/>
      <c r="C5" s="37">
        <v>15.39</v>
      </c>
      <c r="E5" s="18">
        <f>EH5</f>
        <v>814</v>
      </c>
      <c r="G5" s="8"/>
      <c r="H5" s="2">
        <f>FLOOR((J5*$C5),0.01)</f>
        <v>15.96</v>
      </c>
      <c r="I5" s="18">
        <f>N5</f>
        <v>849</v>
      </c>
      <c r="J5" s="6">
        <f>gradings!C38</f>
        <v>1.0371999999999999</v>
      </c>
      <c r="K5" s="2"/>
      <c r="L5"/>
      <c r="M5"/>
      <c r="N5">
        <f>FLOOR(($EC5*POWER((H5-$ED5),$EE5)),1)</f>
        <v>849</v>
      </c>
      <c r="P5" s="8"/>
      <c r="Q5" s="2">
        <f>FLOOR((S5*$C5),0.01)</f>
        <v>17.13</v>
      </c>
      <c r="R5" s="18">
        <f>W5</f>
        <v>921</v>
      </c>
      <c r="S5" s="6">
        <f>gradings!D38</f>
        <v>1.1136999999999999</v>
      </c>
      <c r="T5" s="2"/>
      <c r="U5"/>
      <c r="V5"/>
      <c r="W5">
        <f>FLOOR(($EC5*POWER((Q5-$ED5),$EE5)),1)</f>
        <v>921</v>
      </c>
      <c r="Y5" s="8"/>
      <c r="Z5" s="2">
        <f>FLOOR((AB5*$C5),0.01)</f>
        <v>18.5</v>
      </c>
      <c r="AA5" s="18">
        <f>AF5</f>
        <v>1006</v>
      </c>
      <c r="AB5" s="6">
        <f>gradings!E38</f>
        <v>1.2022999999999999</v>
      </c>
      <c r="AC5" s="2"/>
      <c r="AD5"/>
      <c r="AE5"/>
      <c r="AF5">
        <f>FLOOR(($EC5*POWER((Z5-$ED5),$EE5)),1)</f>
        <v>1006</v>
      </c>
      <c r="AI5" s="2">
        <f>FLOOR((AK5*$C5),0.01)</f>
        <v>18.03</v>
      </c>
      <c r="AJ5" s="18">
        <f>AO5</f>
        <v>977</v>
      </c>
      <c r="AK5" s="6">
        <f>gradings!F38</f>
        <v>1.1720999999999999</v>
      </c>
      <c r="AO5">
        <f>FLOOR(($EC5*POWER((AI5-$ED5),$EE5)),1)</f>
        <v>977</v>
      </c>
      <c r="AQ5" s="8"/>
      <c r="AR5" s="2">
        <f>FLOOR((AT5*$C5),0.01)</f>
        <v>19.55</v>
      </c>
      <c r="AS5" s="18">
        <f>AX5</f>
        <v>1071</v>
      </c>
      <c r="AT5" s="6">
        <f>gradings!G38</f>
        <v>1.2706</v>
      </c>
      <c r="AV5"/>
      <c r="AW5"/>
      <c r="AX5">
        <f>FLOOR(($EC5*POWER((AR5-$ED5),$EE5)),1)</f>
        <v>1071</v>
      </c>
      <c r="AZ5" s="8"/>
      <c r="BA5" s="2">
        <f>FLOOR((BC5*$C5),0.01)</f>
        <v>19.2</v>
      </c>
      <c r="BB5" s="18">
        <f>BG5</f>
        <v>1050</v>
      </c>
      <c r="BC5" s="6">
        <f>gradings!H38</f>
        <v>1.2482</v>
      </c>
      <c r="BE5"/>
      <c r="BF5"/>
      <c r="BG5">
        <f>FLOOR(($EC5*POWER((BA5-$ED5),$EE5)),1)</f>
        <v>1050</v>
      </c>
      <c r="BI5" s="8"/>
      <c r="BJ5" s="2">
        <f>FLOOR((BL5*$C5),0.01)</f>
        <v>20.94</v>
      </c>
      <c r="BK5" s="18">
        <f>BP5</f>
        <v>1158</v>
      </c>
      <c r="BL5" s="6">
        <f>gradings!I38</f>
        <v>1.3607</v>
      </c>
      <c r="BN5"/>
      <c r="BO5"/>
      <c r="BP5">
        <f>FLOOR(($EC5*POWER((BJ5-$ED5),$EE5)),1)</f>
        <v>1158</v>
      </c>
      <c r="BR5" s="8"/>
      <c r="BS5" s="2">
        <f>FLOOR((BU5*$C5),0.01)</f>
        <v>19.7</v>
      </c>
      <c r="BT5" s="18">
        <f>BY5</f>
        <v>1081</v>
      </c>
      <c r="BU5" s="6">
        <f>gradings!J38</f>
        <v>1.2806</v>
      </c>
      <c r="BW5"/>
      <c r="BX5"/>
      <c r="BY5">
        <f>FLOOR(($EC5*POWER((BS5-$ED5),$EE5)),1)</f>
        <v>1081</v>
      </c>
      <c r="CA5" s="8"/>
      <c r="CB5" s="2">
        <f>FLOOR((CD5*$C5),0.01)</f>
        <v>21.53</v>
      </c>
      <c r="CC5" s="18">
        <f>CH5</f>
        <v>1195</v>
      </c>
      <c r="CD5" s="6">
        <f>gradings!K38</f>
        <v>1.3993</v>
      </c>
      <c r="CF5"/>
      <c r="CG5"/>
      <c r="CH5">
        <f>FLOOR(($EC5*POWER((CB5-$ED5),$EE5)),1)</f>
        <v>1195</v>
      </c>
      <c r="CJ5" s="8"/>
      <c r="CK5" s="2">
        <f>FLOOR((CM5*$C5),0.01)</f>
        <v>23.16</v>
      </c>
      <c r="CL5" s="18">
        <f>CQ5</f>
        <v>1298</v>
      </c>
      <c r="CM5" s="6">
        <f>gradings!L38</f>
        <v>1.5053000000000001</v>
      </c>
      <c r="CO5"/>
      <c r="CP5"/>
      <c r="CQ5">
        <f>FLOOR(($EC5*POWER((CK5-$ED5),$EE5)),1)</f>
        <v>1298</v>
      </c>
      <c r="CS5" s="8"/>
      <c r="CT5" s="2">
        <f>FLOOR((CV5*$C5),0.01)</f>
        <v>25.95</v>
      </c>
      <c r="CU5" s="18">
        <f>CZ5</f>
        <v>1474</v>
      </c>
      <c r="CV5" s="6">
        <f>gradings!M38</f>
        <v>1.6866000000000001</v>
      </c>
      <c r="CX5"/>
      <c r="CY5"/>
      <c r="CZ5">
        <f>FLOOR(($EC5*POWER((CT5-$ED5),$EE5)),1)</f>
        <v>1474</v>
      </c>
      <c r="DB5" s="8"/>
      <c r="DC5" s="2">
        <f>FLOOR((DE5*$C5),0.01)</f>
        <v>30.060000000000002</v>
      </c>
      <c r="DD5" s="18">
        <f>DI5</f>
        <v>1735</v>
      </c>
      <c r="DE5" s="6">
        <f>gradings!N38</f>
        <v>1.9535</v>
      </c>
      <c r="DG5"/>
      <c r="DH5"/>
      <c r="DI5">
        <f>FLOOR(($EC5*POWER((DC5-$ED5),$EE5)),1)</f>
        <v>1735</v>
      </c>
      <c r="DK5" s="8"/>
      <c r="DL5" s="2">
        <f>FLOOR((DN5*$C5),0.01)</f>
        <v>37</v>
      </c>
      <c r="DM5" s="18">
        <f>DR5</f>
        <v>2180</v>
      </c>
      <c r="DN5" s="6">
        <f>gradings!O38</f>
        <v>2.4043999999999999</v>
      </c>
      <c r="DP5"/>
      <c r="DQ5"/>
      <c r="DR5">
        <f>FLOOR(($EC5*POWER((DL5-$ED5),$EE5)),1)</f>
        <v>2180</v>
      </c>
      <c r="DT5" s="8"/>
      <c r="DU5" s="2">
        <f>FLOOR((DW5*$C5),0.01)</f>
        <v>51.57</v>
      </c>
      <c r="DV5" s="18">
        <f>EA5</f>
        <v>3129</v>
      </c>
      <c r="DW5" s="6">
        <f>gradings!P38</f>
        <v>3.3512</v>
      </c>
      <c r="DY5"/>
      <c r="DZ5"/>
      <c r="EA5">
        <f>FLOOR(($EC5*POWER((DU5-$ED5),$EE5)),1)</f>
        <v>3129</v>
      </c>
      <c r="EB5"/>
      <c r="EC5">
        <v>51.39</v>
      </c>
      <c r="ED5">
        <v>1.5</v>
      </c>
      <c r="EE5">
        <v>1.05</v>
      </c>
      <c r="EH5">
        <f>FLOOR((EC5*POWER((C5-ED5),EE5)),1)</f>
        <v>814</v>
      </c>
      <c r="EI5" t="str">
        <f t="shared" si="0"/>
        <v>shot</v>
      </c>
    </row>
    <row r="6" spans="1:139">
      <c r="A6" s="1" t="str">
        <f>vocabulaire!B18</f>
        <v>high</v>
      </c>
      <c r="B6" s="14"/>
      <c r="C6" s="37">
        <v>1.94</v>
      </c>
      <c r="E6" s="18">
        <f>EG6</f>
        <v>749</v>
      </c>
      <c r="G6" s="8"/>
      <c r="H6" s="2">
        <f>FLOOR((J6*$C6),0.01)</f>
        <v>1.99</v>
      </c>
      <c r="I6" s="18">
        <f>M6</f>
        <v>794</v>
      </c>
      <c r="J6" s="6">
        <f>gradings!C39</f>
        <v>1.026</v>
      </c>
      <c r="K6" s="2"/>
      <c r="L6"/>
      <c r="M6">
        <f>FLOOR(($EC6*POWER((H6*100-$ED6),$EE6)),1)</f>
        <v>794</v>
      </c>
      <c r="N6"/>
      <c r="P6" s="8"/>
      <c r="Q6" s="2">
        <f>FLOOR((S6*$C6),0.01)</f>
        <v>2.0300000000000002</v>
      </c>
      <c r="R6" s="18">
        <f>V6</f>
        <v>831</v>
      </c>
      <c r="S6" s="6">
        <f>gradings!D39</f>
        <v>1.0486</v>
      </c>
      <c r="T6" s="2"/>
      <c r="U6"/>
      <c r="V6">
        <f>FLOOR(($EC6*POWER((Q6*100-$ED6),$EE6)),1)</f>
        <v>831</v>
      </c>
      <c r="W6"/>
      <c r="Y6" s="8"/>
      <c r="Z6" s="2">
        <f>FLOOR((AB6*$C6),0.01)</f>
        <v>2.13</v>
      </c>
      <c r="AA6" s="18">
        <f>AE6</f>
        <v>925</v>
      </c>
      <c r="AB6" s="6">
        <f>gradings!E39</f>
        <v>1.1022000000000001</v>
      </c>
      <c r="AC6" s="2"/>
      <c r="AD6"/>
      <c r="AE6">
        <f>FLOOR(($EC6*POWER((Z6*100-$ED6),$EE6)),1)</f>
        <v>925</v>
      </c>
      <c r="AF6"/>
      <c r="AI6" s="2">
        <f>FLOOR((AK6*$C6),0.01)</f>
        <v>2.25</v>
      </c>
      <c r="AJ6" s="18">
        <f>AN6</f>
        <v>1041</v>
      </c>
      <c r="AK6" s="6">
        <f>gradings!F39</f>
        <v>1.1617</v>
      </c>
      <c r="AN6">
        <f>FLOOR(($EC6*POWER((AI6*100-$ED6),$EE6)),1)</f>
        <v>1041</v>
      </c>
      <c r="AQ6" s="8"/>
      <c r="AR6" s="2">
        <f>FLOOR((AT6*$C6),0.01)</f>
        <v>2.38</v>
      </c>
      <c r="AS6" s="18">
        <f>AW6</f>
        <v>1172</v>
      </c>
      <c r="AT6" s="6">
        <f>gradings!G39</f>
        <v>1.228</v>
      </c>
      <c r="AV6"/>
      <c r="AW6">
        <f>FLOOR(($EC6*POWER((AR6*100-$ED6),$EE6)),1)</f>
        <v>1172</v>
      </c>
      <c r="AX6"/>
      <c r="AZ6" s="8"/>
      <c r="BA6" s="2">
        <f>FLOOR((BC6*$C6),0.01)</f>
        <v>2.52</v>
      </c>
      <c r="BB6" s="18">
        <f>BF6</f>
        <v>1317</v>
      </c>
      <c r="BC6" s="6">
        <f>gradings!H39</f>
        <v>1.3025</v>
      </c>
      <c r="BE6"/>
      <c r="BF6">
        <f>FLOOR(($EC6*POWER((BA6*100-$ED6),$EE6)),1)</f>
        <v>1317</v>
      </c>
      <c r="BG6"/>
      <c r="BI6" s="8"/>
      <c r="BJ6" s="2">
        <f>FLOOR((BL6*$C6),0.01)</f>
        <v>2.69</v>
      </c>
      <c r="BK6" s="18">
        <f>BO6</f>
        <v>1500</v>
      </c>
      <c r="BL6" s="6">
        <f>gradings!I39</f>
        <v>1.3869</v>
      </c>
      <c r="BN6"/>
      <c r="BO6">
        <f>FLOOR(($EC6*POWER((BJ6*100-$ED6),$EE6)),1)</f>
        <v>1500</v>
      </c>
      <c r="BP6"/>
      <c r="BR6" s="8"/>
      <c r="BS6" s="2">
        <f>FLOOR((BU6*$C6),0.01)</f>
        <v>2.87</v>
      </c>
      <c r="BT6" s="18">
        <f>BX6</f>
        <v>1702</v>
      </c>
      <c r="BU6" s="6">
        <f>gradings!J39</f>
        <v>1.4832000000000001</v>
      </c>
      <c r="BW6"/>
      <c r="BX6">
        <f>FLOOR(($EC6*POWER((BS6*100-$ED6),$EE6)),1)</f>
        <v>1702</v>
      </c>
      <c r="BY6"/>
      <c r="CA6" s="8"/>
      <c r="CB6" s="2">
        <f>FLOOR((CD6*$C6),0.01)</f>
        <v>3.09</v>
      </c>
      <c r="CC6" s="18">
        <f>CG6</f>
        <v>1958</v>
      </c>
      <c r="CD6" s="6">
        <f>gradings!K39</f>
        <v>1.5943000000000001</v>
      </c>
      <c r="CF6"/>
      <c r="CG6">
        <f>FLOOR(($EC6*POWER((CB6*100-$ED6),$EE6)),1)</f>
        <v>1958</v>
      </c>
      <c r="CH6"/>
      <c r="CJ6" s="8"/>
      <c r="CK6" s="2">
        <f>FLOOR((CM6*$C6),0.01)</f>
        <v>3.34</v>
      </c>
      <c r="CL6" s="18">
        <f>CP6</f>
        <v>2262</v>
      </c>
      <c r="CM6" s="6">
        <f>gradings!L39</f>
        <v>1.7241</v>
      </c>
      <c r="CO6"/>
      <c r="CP6">
        <f>FLOOR(($EC6*POWER((CK6*100-$ED6),$EE6)),1)</f>
        <v>2262</v>
      </c>
      <c r="CQ6"/>
      <c r="CS6" s="8"/>
      <c r="CT6" s="2">
        <f>FLOOR((CV6*$C6),0.01)</f>
        <v>3.64</v>
      </c>
      <c r="CU6" s="18">
        <f>CY6</f>
        <v>2643</v>
      </c>
      <c r="CV6" s="6">
        <f>gradings!M39</f>
        <v>1.8778999999999999</v>
      </c>
      <c r="CX6"/>
      <c r="CY6">
        <f>FLOOR(($EC6*POWER((CT6*100-$ED6),$EE6)),1)</f>
        <v>2643</v>
      </c>
      <c r="CZ6"/>
      <c r="DB6" s="8"/>
      <c r="DC6" s="2">
        <f>FLOOR((DE6*$C6),0.01)</f>
        <v>4</v>
      </c>
      <c r="DD6" s="18">
        <f>DH6</f>
        <v>3122</v>
      </c>
      <c r="DE6" s="6">
        <f>gradings!N39</f>
        <v>2.0634999999999999</v>
      </c>
      <c r="DG6"/>
      <c r="DH6">
        <f>FLOOR(($EC6*POWER((DC6*100-$ED6),$EE6)),1)</f>
        <v>3122</v>
      </c>
      <c r="DI6"/>
      <c r="DK6" s="8"/>
      <c r="DL6" s="2">
        <f>FLOOR((DN6*$C6),0.01)</f>
        <v>4.4400000000000004</v>
      </c>
      <c r="DM6" s="18">
        <f>DQ6</f>
        <v>3739</v>
      </c>
      <c r="DN6" s="6">
        <f>gradings!O39</f>
        <v>2.2925</v>
      </c>
      <c r="DP6"/>
      <c r="DQ6">
        <f>FLOOR(($EC6*POWER((DL6*100-$ED6),$EE6)),1)</f>
        <v>3739</v>
      </c>
      <c r="DR6"/>
      <c r="DT6" s="8"/>
      <c r="DU6" s="2">
        <f>FLOOR((DW6*$C6),0.01)</f>
        <v>6.79</v>
      </c>
      <c r="DV6" s="18">
        <f>DZ6</f>
        <v>7528</v>
      </c>
      <c r="DW6" s="6">
        <f>gradings!P39</f>
        <v>3.5</v>
      </c>
      <c r="DY6"/>
      <c r="DZ6">
        <f>FLOOR(($EC6*POWER((DU6*100-$ED6),$EE6)),1)</f>
        <v>7528</v>
      </c>
      <c r="EA6"/>
      <c r="EB6"/>
      <c r="EC6">
        <v>0.84650000000000003</v>
      </c>
      <c r="ED6">
        <v>75</v>
      </c>
      <c r="EE6">
        <v>1.42</v>
      </c>
      <c r="EG6">
        <f>FLOOR((EC6*POWER((C6*100-ED6),EE6)),1)</f>
        <v>749</v>
      </c>
      <c r="EI6" t="str">
        <f t="shared" si="0"/>
        <v>high</v>
      </c>
    </row>
    <row r="7" spans="1:139" ht="12.75" thickBot="1">
      <c r="A7" s="1" t="str">
        <f>vocabulaire!B6</f>
        <v>400 m</v>
      </c>
      <c r="B7" s="16"/>
      <c r="C7" s="39">
        <v>48.25</v>
      </c>
      <c r="D7" s="2">
        <f>C7</f>
        <v>48.25</v>
      </c>
      <c r="E7" s="18">
        <f>EF7</f>
        <v>897</v>
      </c>
      <c r="G7" s="8"/>
      <c r="H7" s="2">
        <f>K7</f>
        <v>46.59</v>
      </c>
      <c r="I7" s="18">
        <f>L7</f>
        <v>979</v>
      </c>
      <c r="J7" s="6">
        <f>gradings!C40</f>
        <v>0.96540000000000004</v>
      </c>
      <c r="K7" s="2">
        <f>CEILING((J7*$D7),0.01)</f>
        <v>46.59</v>
      </c>
      <c r="L7">
        <f>FLOOR(($EC7*POWER(($ED7-K7),$EE7)),1)</f>
        <v>979</v>
      </c>
      <c r="M7"/>
      <c r="N7"/>
      <c r="P7" s="8"/>
      <c r="Q7" s="2">
        <f>T7</f>
        <v>45.14</v>
      </c>
      <c r="R7" s="18">
        <f>U7</f>
        <v>1052</v>
      </c>
      <c r="S7" s="6">
        <f>gradings!D40</f>
        <v>0.93540000000000001</v>
      </c>
      <c r="T7" s="2">
        <f>CEILING((S7*$D7),0.01)</f>
        <v>45.14</v>
      </c>
      <c r="U7">
        <f>FLOOR(($EC7*POWER(($ED7-T7),$EE7)),1)</f>
        <v>1052</v>
      </c>
      <c r="V7"/>
      <c r="W7"/>
      <c r="Y7" s="8"/>
      <c r="Z7" s="2">
        <f>AC7</f>
        <v>43.69</v>
      </c>
      <c r="AA7" s="18">
        <f>AD7</f>
        <v>1128</v>
      </c>
      <c r="AB7" s="6">
        <f>gradings!E40</f>
        <v>0.90539999999999998</v>
      </c>
      <c r="AC7" s="2">
        <f>CEILING((AB7*$D7),0.01)</f>
        <v>43.69</v>
      </c>
      <c r="AD7">
        <f>FLOOR(($EC7*POWER(($ED7-AC7),$EE7)),1)</f>
        <v>1128</v>
      </c>
      <c r="AE7"/>
      <c r="AF7"/>
      <c r="AI7" s="2">
        <f>AL7</f>
        <v>42.24</v>
      </c>
      <c r="AJ7" s="18">
        <f>AM7</f>
        <v>1207</v>
      </c>
      <c r="AK7" s="6">
        <f>gradings!F40</f>
        <v>0.87539999999999996</v>
      </c>
      <c r="AL7" s="2">
        <f>CEILING((AK7*$D7),0.01)</f>
        <v>42.24</v>
      </c>
      <c r="AM7">
        <f>FLOOR(($EC7*POWER(($ED7-AL7),$EE7)),1)</f>
        <v>1207</v>
      </c>
      <c r="AQ7" s="8"/>
      <c r="AR7" s="2">
        <f>AU7</f>
        <v>40.800000000000004</v>
      </c>
      <c r="AS7" s="18">
        <f>AV7</f>
        <v>1287</v>
      </c>
      <c r="AT7" s="6">
        <f>gradings!G40</f>
        <v>0.84540000000000004</v>
      </c>
      <c r="AU7" s="2">
        <f>CEILING((AT7*$D7),0.01)</f>
        <v>40.800000000000004</v>
      </c>
      <c r="AV7">
        <f>FLOOR(($EC7*POWER(($ED7-AU7),$EE7)),1)</f>
        <v>1287</v>
      </c>
      <c r="AW7"/>
      <c r="AX7"/>
      <c r="AZ7" s="8"/>
      <c r="BA7" s="2">
        <f>BD7</f>
        <v>39.35</v>
      </c>
      <c r="BB7" s="18">
        <f>BE7</f>
        <v>1371</v>
      </c>
      <c r="BC7" s="6">
        <f>gradings!H40</f>
        <v>0.81540000000000001</v>
      </c>
      <c r="BD7" s="2">
        <f>CEILING((BC7*$D7),0.01)</f>
        <v>39.35</v>
      </c>
      <c r="BE7">
        <f>FLOOR(($EC7*POWER(($ED7-BD7),$EE7)),1)</f>
        <v>1371</v>
      </c>
      <c r="BF7"/>
      <c r="BG7"/>
      <c r="BI7" s="8"/>
      <c r="BJ7" s="2">
        <f>BM7</f>
        <v>37.81</v>
      </c>
      <c r="BK7" s="18">
        <f>BN7</f>
        <v>1461</v>
      </c>
      <c r="BL7" s="6">
        <f>gradings!I40</f>
        <v>0.78359999999999996</v>
      </c>
      <c r="BM7" s="2">
        <f>CEILING((BL7*$D7),0.01)</f>
        <v>37.81</v>
      </c>
      <c r="BN7">
        <f>FLOOR(($EC7*POWER(($ED7-BM7),$EE7)),1)</f>
        <v>1461</v>
      </c>
      <c r="BO7"/>
      <c r="BP7"/>
      <c r="BR7" s="8"/>
      <c r="BS7" s="2">
        <f>BV7</f>
        <v>36</v>
      </c>
      <c r="BT7" s="18">
        <f>BW7</f>
        <v>1572</v>
      </c>
      <c r="BU7" s="6">
        <f>gradings!J40</f>
        <v>0.746</v>
      </c>
      <c r="BV7" s="2">
        <f>CEILING((BU7*$D7),0.01)</f>
        <v>36</v>
      </c>
      <c r="BW7">
        <f>FLOOR(($EC7*POWER(($ED7-BV7),$EE7)),1)</f>
        <v>1572</v>
      </c>
      <c r="BX7"/>
      <c r="BY7"/>
      <c r="CA7" s="8"/>
      <c r="CB7" s="2">
        <f>CE7</f>
        <v>33.700000000000003</v>
      </c>
      <c r="CC7" s="18">
        <f>CF7</f>
        <v>1717</v>
      </c>
      <c r="CD7" s="6">
        <f>gradings!K40</f>
        <v>0.69840000000000002</v>
      </c>
      <c r="CE7" s="2">
        <f>CEILING((CD7*$D7),0.01)</f>
        <v>33.700000000000003</v>
      </c>
      <c r="CF7">
        <f>FLOOR(($EC7*POWER(($ED7-CE7),$EE7)),1)</f>
        <v>1717</v>
      </c>
      <c r="CG7"/>
      <c r="CH7"/>
      <c r="CJ7" s="8"/>
      <c r="CK7" s="2">
        <f>CN7</f>
        <v>30.71</v>
      </c>
      <c r="CL7" s="18">
        <f>CO7</f>
        <v>1914</v>
      </c>
      <c r="CM7" s="6">
        <f>gradings!L40</f>
        <v>0.63629999999999998</v>
      </c>
      <c r="CN7" s="2">
        <f>CEILING((CM7*$D7),0.01)</f>
        <v>30.71</v>
      </c>
      <c r="CO7">
        <f>FLOOR(($EC7*POWER(($ED7-CN7),$EE7)),1)</f>
        <v>1914</v>
      </c>
      <c r="CP7"/>
      <c r="CQ7"/>
      <c r="CS7" s="8"/>
      <c r="CT7" s="2">
        <f>CW7</f>
        <v>26.77</v>
      </c>
      <c r="CU7" s="18">
        <f>CX7</f>
        <v>2188</v>
      </c>
      <c r="CV7" s="6">
        <f>gradings!M40</f>
        <v>0.55479999999999996</v>
      </c>
      <c r="CW7" s="2">
        <f>CEILING((CV7*$D7),0.01)</f>
        <v>26.77</v>
      </c>
      <c r="CX7">
        <f>FLOOR(($EC7*POWER(($ED7-CW7),$EE7)),1)</f>
        <v>2188</v>
      </c>
      <c r="CY7"/>
      <c r="CZ7"/>
      <c r="DB7" s="8"/>
      <c r="DC7" s="2">
        <f>DF7</f>
        <v>21.650000000000002</v>
      </c>
      <c r="DD7" s="18">
        <f>DG7</f>
        <v>2569</v>
      </c>
      <c r="DE7" s="6">
        <f>gradings!N40</f>
        <v>0.44850000000000001</v>
      </c>
      <c r="DF7" s="2">
        <f>CEILING((DE7*$D7),0.01)</f>
        <v>21.650000000000002</v>
      </c>
      <c r="DG7">
        <f>FLOOR(($EC7*POWER(($ED7-DF7),$EE7)),1)</f>
        <v>2569</v>
      </c>
      <c r="DH7"/>
      <c r="DI7"/>
      <c r="DK7" s="8"/>
      <c r="DL7" s="2">
        <f>DO7</f>
        <v>15.030000000000001</v>
      </c>
      <c r="DM7" s="18">
        <f>DP7</f>
        <v>3102</v>
      </c>
      <c r="DN7" s="6">
        <f>gradings!O40</f>
        <v>0.31140000000000001</v>
      </c>
      <c r="DO7" s="2">
        <f>CEILING((DN7*$D7),0.01)</f>
        <v>15.030000000000001</v>
      </c>
      <c r="DP7">
        <f>FLOOR(($EC7*POWER(($ED7-DO7),$EE7)),1)</f>
        <v>3102</v>
      </c>
      <c r="DQ7"/>
      <c r="DR7"/>
      <c r="DT7" s="8"/>
      <c r="DU7" s="2">
        <f>DX7</f>
        <v>11.92</v>
      </c>
      <c r="DV7" s="18">
        <f>DY7</f>
        <v>3368</v>
      </c>
      <c r="DW7" s="6">
        <f>gradings!P40</f>
        <v>0.24690000000000001</v>
      </c>
      <c r="DX7" s="2">
        <f>CEILING((DW7*$D7),0.01)</f>
        <v>11.92</v>
      </c>
      <c r="DY7">
        <f>FLOOR(($EC7*POWER(($ED7-DX7),$EE7)),1)</f>
        <v>3368</v>
      </c>
      <c r="DZ7"/>
      <c r="EA7"/>
      <c r="EB7"/>
      <c r="EC7">
        <v>1.53775</v>
      </c>
      <c r="ED7">
        <v>82</v>
      </c>
      <c r="EE7">
        <v>1.81</v>
      </c>
      <c r="EF7">
        <f>FLOOR((EC7*POWER((ED7-D7),EE7)),1)</f>
        <v>897</v>
      </c>
      <c r="EI7" t="str">
        <f t="shared" si="0"/>
        <v>400 m</v>
      </c>
    </row>
    <row r="8" spans="1:139" s="11" customFormat="1">
      <c r="A8" s="19" t="str">
        <f>vocabulaire!B30</f>
        <v>day 1</v>
      </c>
      <c r="B8" s="32"/>
      <c r="C8" s="40"/>
      <c r="D8" s="21"/>
      <c r="E8" s="22">
        <f>SUM(E3:E7)</f>
        <v>4228</v>
      </c>
      <c r="F8" s="22"/>
      <c r="G8" s="22"/>
      <c r="H8" s="22"/>
      <c r="I8" s="22">
        <f>SUM(I3:I7)</f>
        <v>4479</v>
      </c>
      <c r="J8" s="6">
        <f>gradings!C41</f>
        <v>0</v>
      </c>
      <c r="K8" s="22"/>
      <c r="L8" s="22"/>
      <c r="M8" s="22"/>
      <c r="N8" s="22"/>
      <c r="O8" s="22"/>
      <c r="P8" s="22"/>
      <c r="Q8" s="22"/>
      <c r="R8" s="22">
        <f>SUM(R3:R7)</f>
        <v>4846</v>
      </c>
      <c r="S8" s="6">
        <f>gradings!D41</f>
        <v>0</v>
      </c>
      <c r="T8" s="22"/>
      <c r="U8" s="22"/>
      <c r="V8" s="22"/>
      <c r="W8" s="22"/>
      <c r="X8" s="22"/>
      <c r="Y8" s="22"/>
      <c r="Z8" s="22"/>
      <c r="AA8" s="22">
        <f>SUM(AA3:AA7)</f>
        <v>5308</v>
      </c>
      <c r="AB8" s="6">
        <f>gradings!E41</f>
        <v>0</v>
      </c>
      <c r="AC8" s="22"/>
      <c r="AD8" s="22"/>
      <c r="AE8" s="22"/>
      <c r="AF8" s="22"/>
      <c r="AG8" s="22"/>
      <c r="AH8" s="22"/>
      <c r="AI8" s="22"/>
      <c r="AJ8" s="22">
        <f>SUM(AJ3:AJ7)</f>
        <v>5701</v>
      </c>
      <c r="AK8" s="6">
        <f>gradings!F41</f>
        <v>0</v>
      </c>
      <c r="AL8" s="22"/>
      <c r="AM8" s="22"/>
      <c r="AN8" s="22"/>
      <c r="AO8" s="22"/>
      <c r="AP8" s="22"/>
      <c r="AQ8" s="22"/>
      <c r="AR8" s="22"/>
      <c r="AS8" s="22">
        <f>SUM(AS3:AS7)</f>
        <v>6261</v>
      </c>
      <c r="AT8" s="6">
        <f>gradings!G41</f>
        <v>0</v>
      </c>
      <c r="AU8" s="22"/>
      <c r="AV8" s="22"/>
      <c r="AW8" s="22"/>
      <c r="AX8" s="22"/>
      <c r="AY8" s="22"/>
      <c r="AZ8" s="22"/>
      <c r="BA8" s="22"/>
      <c r="BB8" s="22">
        <f>SUM(BB3:BB7)</f>
        <v>6765</v>
      </c>
      <c r="BC8" s="6">
        <f>gradings!H41</f>
        <v>0</v>
      </c>
      <c r="BD8" s="22"/>
      <c r="BE8" s="22"/>
      <c r="BF8" s="22"/>
      <c r="BG8" s="22"/>
      <c r="BH8" s="22"/>
      <c r="BI8" s="22"/>
      <c r="BJ8" s="22"/>
      <c r="BK8" s="22">
        <f>SUM(BK3:BK7)</f>
        <v>7485</v>
      </c>
      <c r="BL8" s="6">
        <f>gradings!I41</f>
        <v>0</v>
      </c>
      <c r="BM8" s="22"/>
      <c r="BN8" s="22"/>
      <c r="BO8" s="22"/>
      <c r="BP8" s="22">
        <f>SUM(BP3:BP7)</f>
        <v>1158</v>
      </c>
      <c r="BQ8" s="22"/>
      <c r="BR8" s="22"/>
      <c r="BS8" s="22"/>
      <c r="BT8" s="22">
        <f>SUM(BT3:BT7)</f>
        <v>8128</v>
      </c>
      <c r="BU8" s="6">
        <f>gradings!J41</f>
        <v>0</v>
      </c>
      <c r="BV8" s="22"/>
      <c r="BW8" s="22"/>
      <c r="BX8" s="22"/>
      <c r="BY8" s="22">
        <f>SUM(BY3:BY7)</f>
        <v>1081</v>
      </c>
      <c r="BZ8" s="22"/>
      <c r="CA8" s="22"/>
      <c r="CB8" s="22"/>
      <c r="CC8" s="22">
        <f>SUM(CC3:CC7)</f>
        <v>9137</v>
      </c>
      <c r="CD8" s="6">
        <f>gradings!K41</f>
        <v>0</v>
      </c>
      <c r="CE8" s="22"/>
      <c r="CF8" s="22"/>
      <c r="CG8" s="22"/>
      <c r="CH8" s="22"/>
      <c r="CI8" s="22"/>
      <c r="CJ8" s="22"/>
      <c r="CK8" s="22"/>
      <c r="CL8" s="22">
        <f>SUM(CL3:CL7)</f>
        <v>10363</v>
      </c>
      <c r="CM8" s="6">
        <f>gradings!L41</f>
        <v>0</v>
      </c>
      <c r="CN8" s="22"/>
      <c r="CO8" s="22"/>
      <c r="CP8" s="22"/>
      <c r="CQ8" s="22"/>
      <c r="CR8" s="22"/>
      <c r="CS8" s="22"/>
      <c r="CT8" s="22"/>
      <c r="CU8" s="22">
        <f>SUM(CU3:CU7)</f>
        <v>11997</v>
      </c>
      <c r="CV8" s="6">
        <f>gradings!M41</f>
        <v>0</v>
      </c>
      <c r="CW8" s="22"/>
      <c r="CX8" s="22"/>
      <c r="CY8" s="22"/>
      <c r="CZ8" s="22"/>
      <c r="DA8" s="22"/>
      <c r="DB8" s="22"/>
      <c r="DC8" s="22"/>
      <c r="DD8" s="22">
        <f>SUM(DD3:DD7)</f>
        <v>14182</v>
      </c>
      <c r="DE8" s="6">
        <f>gradings!N41</f>
        <v>0</v>
      </c>
      <c r="DF8" s="22"/>
      <c r="DG8" s="22"/>
      <c r="DH8" s="22"/>
      <c r="DI8" s="22"/>
      <c r="DJ8" s="22"/>
      <c r="DK8" s="22"/>
      <c r="DL8" s="22"/>
      <c r="DM8" s="22">
        <f>SUM(DM3:DM7)</f>
        <v>17247</v>
      </c>
      <c r="DN8" s="6">
        <f>gradings!O41</f>
        <v>0</v>
      </c>
      <c r="DO8" s="22"/>
      <c r="DP8" s="22"/>
      <c r="DQ8" s="22"/>
      <c r="DR8" s="22"/>
      <c r="DS8" s="22"/>
      <c r="DT8" s="22"/>
      <c r="DU8" s="22"/>
      <c r="DV8" s="22" t="e">
        <f>SUM(DV3:DV7)</f>
        <v>#NUM!</v>
      </c>
      <c r="DW8" s="6">
        <f>gradings!P41</f>
        <v>0</v>
      </c>
      <c r="DX8" s="22"/>
      <c r="EI8"/>
    </row>
    <row r="9" spans="1:139" ht="12.75" thickBot="1">
      <c r="B9" s="31"/>
      <c r="C9" s="41"/>
      <c r="G9" s="8"/>
      <c r="H9" s="2"/>
      <c r="I9" s="8"/>
      <c r="J9" s="6">
        <f>gradings!C42</f>
        <v>0</v>
      </c>
      <c r="K9" s="2"/>
      <c r="L9"/>
      <c r="M9"/>
      <c r="N9"/>
      <c r="P9" s="8"/>
      <c r="Q9" s="2"/>
      <c r="R9" s="8"/>
      <c r="S9" s="6">
        <f>gradings!D42</f>
        <v>0</v>
      </c>
      <c r="T9" s="2"/>
      <c r="U9"/>
      <c r="V9"/>
      <c r="W9"/>
      <c r="Y9" s="8"/>
      <c r="Z9" s="2"/>
      <c r="AA9" s="8"/>
      <c r="AB9" s="6">
        <f>gradings!E42</f>
        <v>0</v>
      </c>
      <c r="AC9" s="2"/>
      <c r="AD9"/>
      <c r="AE9"/>
      <c r="AF9"/>
      <c r="AK9" s="6">
        <f>gradings!F42</f>
        <v>0</v>
      </c>
      <c r="AQ9" s="8"/>
      <c r="AS9" s="8"/>
      <c r="AT9" s="6">
        <f>gradings!G42</f>
        <v>0</v>
      </c>
      <c r="AV9"/>
      <c r="AW9"/>
      <c r="AX9"/>
      <c r="AZ9" s="8"/>
      <c r="BB9" s="8"/>
      <c r="BC9" s="6">
        <f>gradings!H42</f>
        <v>0</v>
      </c>
      <c r="BE9"/>
      <c r="BF9"/>
      <c r="BG9"/>
      <c r="BI9" s="8"/>
      <c r="BK9" s="8"/>
      <c r="BL9" s="6">
        <f>gradings!I42</f>
        <v>0</v>
      </c>
      <c r="BN9"/>
      <c r="BO9"/>
      <c r="BP9"/>
      <c r="BR9" s="8"/>
      <c r="BT9" s="8"/>
      <c r="BU9" s="6">
        <f>gradings!J42</f>
        <v>0</v>
      </c>
      <c r="BW9"/>
      <c r="BX9"/>
      <c r="BY9"/>
      <c r="CA9" s="8"/>
      <c r="CC9" s="8"/>
      <c r="CD9" s="6">
        <f>gradings!K42</f>
        <v>0</v>
      </c>
      <c r="CF9"/>
      <c r="CG9"/>
      <c r="CH9"/>
      <c r="CJ9" s="8"/>
      <c r="CL9" s="8"/>
      <c r="CM9" s="6">
        <f>gradings!L42</f>
        <v>0</v>
      </c>
      <c r="CO9"/>
      <c r="CP9"/>
      <c r="CQ9"/>
      <c r="CS9" s="8"/>
      <c r="CU9" s="8"/>
      <c r="CV9" s="6">
        <f>gradings!M42</f>
        <v>0</v>
      </c>
      <c r="CX9"/>
      <c r="CY9"/>
      <c r="CZ9"/>
      <c r="DB9" s="8"/>
      <c r="DD9" s="8"/>
      <c r="DE9" s="6">
        <f>gradings!N42</f>
        <v>0</v>
      </c>
      <c r="DG9"/>
      <c r="DH9"/>
      <c r="DI9"/>
      <c r="DK9" s="8"/>
      <c r="DM9" s="8"/>
      <c r="DN9" s="6">
        <f>gradings!O42</f>
        <v>0</v>
      </c>
      <c r="DP9"/>
      <c r="DQ9"/>
      <c r="DR9"/>
      <c r="DT9" s="8"/>
      <c r="DV9" s="8"/>
      <c r="DW9" s="6">
        <f>gradings!P42</f>
        <v>0</v>
      </c>
      <c r="DY9"/>
      <c r="DZ9"/>
      <c r="EA9"/>
      <c r="EB9"/>
    </row>
    <row r="10" spans="1:139">
      <c r="A10" s="1" t="str">
        <f>vocabulaire!B14</f>
        <v>sh hrd</v>
      </c>
      <c r="B10" s="12"/>
      <c r="C10" s="36">
        <v>14.6</v>
      </c>
      <c r="D10" s="2">
        <f>C10</f>
        <v>14.6</v>
      </c>
      <c r="E10" s="18">
        <f>EF10</f>
        <v>899</v>
      </c>
      <c r="G10" s="8"/>
      <c r="H10" s="2">
        <f>K10</f>
        <v>14.46</v>
      </c>
      <c r="I10" s="18">
        <f>L10</f>
        <v>916</v>
      </c>
      <c r="J10" s="6">
        <f>gradings!C43</f>
        <v>0.99009999999999998</v>
      </c>
      <c r="K10" s="2">
        <f>CEILING((J10*$D10),0.01)</f>
        <v>14.46</v>
      </c>
      <c r="L10">
        <f>FLOOR(($EC10*POWER(($ED10-K10),$EE10)),1)</f>
        <v>916</v>
      </c>
      <c r="M10"/>
      <c r="N10"/>
      <c r="P10" s="8"/>
      <c r="Q10" s="2">
        <f>T10</f>
        <v>13.91</v>
      </c>
      <c r="R10" s="18">
        <f>U10</f>
        <v>986</v>
      </c>
      <c r="S10" s="6">
        <f>gradings!D43</f>
        <v>0.9526</v>
      </c>
      <c r="T10" s="2">
        <f>CEILING((S10*$D10),0.01)</f>
        <v>13.91</v>
      </c>
      <c r="U10">
        <f>FLOOR(($EC10*POWER(($ED10-T10),$EE10)),1)</f>
        <v>986</v>
      </c>
      <c r="V10"/>
      <c r="W10"/>
      <c r="Y10" s="8"/>
      <c r="Z10" s="2">
        <f>AC10</f>
        <v>13.370000000000001</v>
      </c>
      <c r="AA10" s="18">
        <f>AD10</f>
        <v>1057</v>
      </c>
      <c r="AB10" s="6">
        <f>gradings!E43</f>
        <v>0.91510000000000002</v>
      </c>
      <c r="AC10" s="2">
        <f>CEILING((AB10*$D10),0.01)</f>
        <v>13.370000000000001</v>
      </c>
      <c r="AD10">
        <f>FLOOR(($EC10*POWER(($ED10-AC10),$EE10)),1)</f>
        <v>1057</v>
      </c>
      <c r="AE10"/>
      <c r="AF10"/>
      <c r="AI10" s="2">
        <f>AL10</f>
        <v>14.030000000000001</v>
      </c>
      <c r="AJ10" s="18">
        <f>AM10</f>
        <v>971</v>
      </c>
      <c r="AK10" s="6">
        <f>gradings!F43</f>
        <v>0.96040000000000003</v>
      </c>
      <c r="AL10" s="2">
        <f>CEILING((AK10*$D10),0.01)</f>
        <v>14.030000000000001</v>
      </c>
      <c r="AM10">
        <f>FLOOR(($EC10*POWER(($ED10-AL10),$EE10)),1)</f>
        <v>971</v>
      </c>
      <c r="AQ10" s="8"/>
      <c r="AR10" s="2">
        <f>AU10</f>
        <v>13.48</v>
      </c>
      <c r="AS10" s="18">
        <f>AV10</f>
        <v>1043</v>
      </c>
      <c r="AT10" s="6">
        <f>gradings!G43</f>
        <v>0.92290000000000005</v>
      </c>
      <c r="AU10" s="2">
        <f>CEILING((AT10*$D10),0.01)</f>
        <v>13.48</v>
      </c>
      <c r="AV10">
        <f>FLOOR(($EC10*POWER(($ED10-AU10),$EE10)),1)</f>
        <v>1043</v>
      </c>
      <c r="AW10"/>
      <c r="AX10"/>
      <c r="AZ10" s="8"/>
      <c r="BA10" s="2">
        <f>BD10</f>
        <v>13.16</v>
      </c>
      <c r="BB10" s="18">
        <f>BE10</f>
        <v>1086</v>
      </c>
      <c r="BC10" s="6">
        <f>gradings!H43</f>
        <v>0.9012</v>
      </c>
      <c r="BD10" s="2">
        <f>CEILING((BC10*$D10),0.01)</f>
        <v>13.16</v>
      </c>
      <c r="BE10">
        <f>FLOOR(($EC10*POWER(($ED10-BD10),$EE10)),1)</f>
        <v>1086</v>
      </c>
      <c r="BF10"/>
      <c r="BG10"/>
      <c r="BI10" s="8"/>
      <c r="BJ10" s="2">
        <f>BM10</f>
        <v>12.620000000000001</v>
      </c>
      <c r="BK10" s="18">
        <f>BN10</f>
        <v>1160</v>
      </c>
      <c r="BL10" s="6">
        <f>gradings!I43</f>
        <v>0.86370000000000002</v>
      </c>
      <c r="BM10" s="2">
        <f>CEILING((BL10*$D10),0.01)</f>
        <v>12.620000000000001</v>
      </c>
      <c r="BN10">
        <f>FLOOR(($EC10*POWER(($ED10-BM10),$EE10)),1)</f>
        <v>1160</v>
      </c>
      <c r="BO10"/>
      <c r="BP10"/>
      <c r="BR10" s="8"/>
      <c r="BS10" s="2">
        <f>BV10</f>
        <v>14.93</v>
      </c>
      <c r="BT10" s="18">
        <f>BW10</f>
        <v>858</v>
      </c>
      <c r="BU10" s="6">
        <f>gradings!J43</f>
        <v>1.022</v>
      </c>
      <c r="BV10" s="2">
        <f>CEILING((BU10*$D10),0.01)</f>
        <v>14.93</v>
      </c>
      <c r="BW10">
        <f>FLOOR(($EC10*POWER(($ED10-BV10),$EE10)),1)</f>
        <v>858</v>
      </c>
      <c r="BX10"/>
      <c r="BY10"/>
      <c r="CA10" s="8"/>
      <c r="CB10" s="2">
        <f>CE10</f>
        <v>14.38</v>
      </c>
      <c r="CC10" s="18">
        <f>CF10</f>
        <v>926</v>
      </c>
      <c r="CD10" s="6">
        <f>gradings!K43</f>
        <v>0.98450000000000004</v>
      </c>
      <c r="CE10" s="2">
        <f>CEILING((CD10*$D10),0.01)</f>
        <v>14.38</v>
      </c>
      <c r="CF10">
        <f>FLOOR(($EC10*POWER(($ED10-CE10),$EE10)),1)</f>
        <v>926</v>
      </c>
      <c r="CG10"/>
      <c r="CH10"/>
      <c r="CJ10" s="8"/>
      <c r="CK10" s="2">
        <f>CN10</f>
        <v>13.02</v>
      </c>
      <c r="CL10" s="18">
        <f>CO10</f>
        <v>1105</v>
      </c>
      <c r="CM10" s="6">
        <f>gradings!L43</f>
        <v>0.89119999999999999</v>
      </c>
      <c r="CN10" s="2">
        <f>CEILING((CM10*$D10),0.01)</f>
        <v>13.02</v>
      </c>
      <c r="CO10">
        <f>FLOOR(($EC10*POWER(($ED10-CN10),$EE10)),1)</f>
        <v>1105</v>
      </c>
      <c r="CP10"/>
      <c r="CQ10"/>
      <c r="CS10" s="8"/>
      <c r="CT10" s="2">
        <f>CW10</f>
        <v>12.19</v>
      </c>
      <c r="CU10" s="18">
        <f>CX10</f>
        <v>1222</v>
      </c>
      <c r="CV10" s="6">
        <f>gradings!M43</f>
        <v>0.83440000000000003</v>
      </c>
      <c r="CW10" s="2">
        <f>CEILING((CV10*$D10),0.01)</f>
        <v>12.19</v>
      </c>
      <c r="CX10">
        <f>FLOOR(($EC10*POWER(($ED10-CW10),$EE10)),1)</f>
        <v>1222</v>
      </c>
      <c r="CY10"/>
      <c r="CZ10"/>
      <c r="DB10" s="8"/>
      <c r="DC10" s="2">
        <f>DF10</f>
        <v>10.950000000000001</v>
      </c>
      <c r="DD10" s="18">
        <f>DG10</f>
        <v>1406</v>
      </c>
      <c r="DE10" s="6">
        <f>gradings!N43</f>
        <v>0.74960000000000004</v>
      </c>
      <c r="DF10" s="2">
        <f>CEILING((DE10*$D10),0.01)</f>
        <v>10.950000000000001</v>
      </c>
      <c r="DG10">
        <f>FLOOR(($EC10*POWER(($ED10-DF10),$EE10)),1)</f>
        <v>1406</v>
      </c>
      <c r="DH10"/>
      <c r="DI10"/>
      <c r="DK10" s="8"/>
      <c r="DL10" s="2">
        <f>DO10</f>
        <v>8.9500000000000011</v>
      </c>
      <c r="DM10" s="18">
        <f>DP10</f>
        <v>1730</v>
      </c>
      <c r="DN10" s="6">
        <f>gradings!O43</f>
        <v>0.6129</v>
      </c>
      <c r="DO10" s="2">
        <f>CEILING((DN10*$D10),0.01)</f>
        <v>8.9500000000000011</v>
      </c>
      <c r="DP10">
        <f>FLOOR(($EC10*POWER(($ED10-DO10),$EE10)),1)</f>
        <v>1730</v>
      </c>
      <c r="DQ10"/>
      <c r="DR10"/>
      <c r="DT10" s="8"/>
      <c r="DU10" s="2">
        <f>DX10</f>
        <v>4.3600000000000003</v>
      </c>
      <c r="DV10" s="18">
        <f>DY10</f>
        <v>2594</v>
      </c>
      <c r="DW10" s="6">
        <f>gradings!P43</f>
        <v>0.29809999999999998</v>
      </c>
      <c r="DX10" s="2">
        <f>CEILING((DW10*$D10),0.01)</f>
        <v>4.3600000000000003</v>
      </c>
      <c r="DY10">
        <f>FLOOR(($EC10*POWER(($ED10-DX10),$EE10)),1)</f>
        <v>2594</v>
      </c>
      <c r="DZ10"/>
      <c r="EA10"/>
      <c r="EB10"/>
      <c r="EC10">
        <v>5.7435200000000002</v>
      </c>
      <c r="ED10">
        <v>28.5</v>
      </c>
      <c r="EE10">
        <v>1.92</v>
      </c>
      <c r="EF10">
        <f>FLOOR((EC10*POWER((ED10-D10),EE10)),1)</f>
        <v>899</v>
      </c>
      <c r="EI10" t="str">
        <f t="shared" si="0"/>
        <v>sh hrd</v>
      </c>
    </row>
    <row r="11" spans="1:139">
      <c r="A11" s="1" t="str">
        <f>vocabulaire!B23</f>
        <v>discus</v>
      </c>
      <c r="B11" s="14"/>
      <c r="C11" s="37">
        <v>47.67</v>
      </c>
      <c r="E11" s="18">
        <f>EH11</f>
        <v>822</v>
      </c>
      <c r="G11" s="8"/>
      <c r="H11" s="2">
        <f>FLOOR((J11*$C11),0.01)</f>
        <v>48.35</v>
      </c>
      <c r="I11" s="18">
        <f>N11</f>
        <v>836</v>
      </c>
      <c r="J11" s="6">
        <f>gradings!C44</f>
        <v>1.0143</v>
      </c>
      <c r="K11" s="2"/>
      <c r="L11"/>
      <c r="M11"/>
      <c r="N11">
        <f>FLOOR(($EC11*POWER((H11-$ED11),$EE11)),1)</f>
        <v>836</v>
      </c>
      <c r="P11" s="8"/>
      <c r="Q11" s="2">
        <f>FLOOR((S11*$C11),0.01)</f>
        <v>52.5</v>
      </c>
      <c r="R11" s="18">
        <f>W11</f>
        <v>923</v>
      </c>
      <c r="S11" s="6">
        <f>gradings!D44</f>
        <v>1.1013999999999999</v>
      </c>
      <c r="T11" s="2"/>
      <c r="U11"/>
      <c r="V11"/>
      <c r="W11">
        <f>FLOOR(($EC11*POWER((Q11-$ED11),$EE11)),1)</f>
        <v>923</v>
      </c>
      <c r="Y11" s="8"/>
      <c r="Z11" s="2">
        <f>FLOOR((AB11*$C11),0.01)</f>
        <v>57.43</v>
      </c>
      <c r="AA11" s="18">
        <f>AF11</f>
        <v>1026</v>
      </c>
      <c r="AB11" s="6">
        <f>gradings!E44</f>
        <v>1.2049000000000001</v>
      </c>
      <c r="AC11" s="2"/>
      <c r="AD11"/>
      <c r="AE11"/>
      <c r="AF11">
        <f>FLOOR(($EC11*POWER((Z11-$ED11),$EE11)),1)</f>
        <v>1026</v>
      </c>
      <c r="AI11" s="2">
        <f>FLOOR((AK11*$C11),0.01)</f>
        <v>48.7</v>
      </c>
      <c r="AJ11" s="18">
        <f>AO11</f>
        <v>843</v>
      </c>
      <c r="AK11" s="6">
        <f>gradings!F44</f>
        <v>1.0218</v>
      </c>
      <c r="AO11">
        <f>FLOOR(($EC11*POWER((AI11-$ED11),$EE11)),1)</f>
        <v>843</v>
      </c>
      <c r="AQ11" s="8"/>
      <c r="AR11" s="2">
        <f>FLOOR((AT11*$C11),0.01)</f>
        <v>52.92</v>
      </c>
      <c r="AS11" s="18">
        <f>AX11</f>
        <v>931</v>
      </c>
      <c r="AT11" s="6">
        <f>gradings!G44</f>
        <v>1.1103000000000001</v>
      </c>
      <c r="AV11"/>
      <c r="AW11"/>
      <c r="AX11">
        <f>FLOOR(($EC11*POWER((AR11-$ED11),$EE11)),1)</f>
        <v>931</v>
      </c>
      <c r="AZ11" s="8"/>
      <c r="BA11" s="2">
        <f>FLOOR((BC11*$C11),0.01)</f>
        <v>50.660000000000004</v>
      </c>
      <c r="BB11" s="18">
        <f>BG11</f>
        <v>884</v>
      </c>
      <c r="BC11" s="6">
        <f>gradings!H44</f>
        <v>1.0628</v>
      </c>
      <c r="BE11"/>
      <c r="BF11"/>
      <c r="BG11">
        <f>FLOOR(($EC11*POWER((BA11-$ED11),$EE11)),1)</f>
        <v>884</v>
      </c>
      <c r="BI11" s="8"/>
      <c r="BJ11" s="2">
        <f>FLOOR((BL11*$C11),0.01)</f>
        <v>55.47</v>
      </c>
      <c r="BK11" s="18">
        <f>BP11</f>
        <v>985</v>
      </c>
      <c r="BL11" s="6">
        <f>gradings!I44</f>
        <v>1.1637</v>
      </c>
      <c r="BN11"/>
      <c r="BO11"/>
      <c r="BP11">
        <f>FLOOR(($EC11*POWER((BJ11-$ED11),$EE11)),1)</f>
        <v>985</v>
      </c>
      <c r="BR11" s="8"/>
      <c r="BS11" s="2">
        <f>FLOOR((BU11*$C11),0.01)</f>
        <v>60.92</v>
      </c>
      <c r="BT11" s="18">
        <f>BY11</f>
        <v>1100</v>
      </c>
      <c r="BU11" s="6">
        <f>gradings!J44</f>
        <v>1.2781</v>
      </c>
      <c r="BW11"/>
      <c r="BX11"/>
      <c r="BY11">
        <f>FLOOR(($EC11*POWER((BS11-$ED11),$EE11)),1)</f>
        <v>1100</v>
      </c>
      <c r="CA11" s="8"/>
      <c r="CB11" s="2">
        <f>FLOOR((CD11*$C11),0.01)</f>
        <v>68.320000000000007</v>
      </c>
      <c r="CC11" s="18">
        <f>CH11</f>
        <v>1259</v>
      </c>
      <c r="CD11" s="6">
        <f>gradings!K44</f>
        <v>1.4332</v>
      </c>
      <c r="CF11"/>
      <c r="CG11"/>
      <c r="CH11">
        <f>FLOOR(($EC11*POWER((CB11-$ED11),$EE11)),1)</f>
        <v>1259</v>
      </c>
      <c r="CJ11" s="8"/>
      <c r="CK11" s="2">
        <f>FLOOR((CM11*$C11),0.01)</f>
        <v>78.37</v>
      </c>
      <c r="CL11" s="18">
        <f>CQ11</f>
        <v>1477</v>
      </c>
      <c r="CM11" s="6">
        <f>gradings!L44</f>
        <v>1.6440999999999999</v>
      </c>
      <c r="CO11"/>
      <c r="CP11"/>
      <c r="CQ11">
        <f>FLOOR(($EC11*POWER((CK11-$ED11),$EE11)),1)</f>
        <v>1477</v>
      </c>
      <c r="CS11" s="8"/>
      <c r="CT11" s="2">
        <f>FLOOR((CV11*$C11),0.01)</f>
        <v>92.99</v>
      </c>
      <c r="CU11" s="18">
        <f>CZ11</f>
        <v>1799</v>
      </c>
      <c r="CV11" s="6">
        <f>gradings!M44</f>
        <v>1.9508000000000001</v>
      </c>
      <c r="CX11"/>
      <c r="CY11"/>
      <c r="CZ11">
        <f>FLOOR(($EC11*POWER((CT11-$ED11),$EE11)),1)</f>
        <v>1799</v>
      </c>
      <c r="DB11" s="8"/>
      <c r="DC11" s="2">
        <f>FLOOR((DE11*$C11),0.01)</f>
        <v>116.32000000000001</v>
      </c>
      <c r="DD11" s="18">
        <f>DI11</f>
        <v>2325</v>
      </c>
      <c r="DE11" s="6">
        <f>gradings!N44</f>
        <v>2.4401999999999999</v>
      </c>
      <c r="DG11"/>
      <c r="DH11"/>
      <c r="DI11">
        <f>FLOOR(($EC11*POWER((DC11-$ED11),$EE11)),1)</f>
        <v>2325</v>
      </c>
      <c r="DK11" s="8"/>
      <c r="DL11" s="2">
        <f>FLOOR((DN11*$C11),0.01)</f>
        <v>159.58000000000001</v>
      </c>
      <c r="DM11" s="18">
        <f>DR11</f>
        <v>3327</v>
      </c>
      <c r="DN11" s="6">
        <f>gradings!O44</f>
        <v>3.3477999999999999</v>
      </c>
      <c r="DP11"/>
      <c r="DQ11"/>
      <c r="DR11">
        <f>FLOOR(($EC11*POWER((DL11-$ED11),$EE11)),1)</f>
        <v>3327</v>
      </c>
      <c r="DT11" s="8"/>
      <c r="DU11" s="2">
        <f>FLOOR((DW11*$C11),0.01)</f>
        <v>267.5</v>
      </c>
      <c r="DV11" s="18">
        <f>EA11</f>
        <v>5939</v>
      </c>
      <c r="DW11" s="6">
        <f>gradings!P44</f>
        <v>5.6116000000000001</v>
      </c>
      <c r="DY11"/>
      <c r="DZ11"/>
      <c r="EA11">
        <f>FLOOR(($EC11*POWER((DU11-$ED11),$EE11)),1)</f>
        <v>5939</v>
      </c>
      <c r="EB11"/>
      <c r="EC11">
        <v>12.91</v>
      </c>
      <c r="ED11">
        <v>4</v>
      </c>
      <c r="EE11">
        <v>1.1000000000000001</v>
      </c>
      <c r="EH11">
        <f>FLOOR((EC11*POWER((C11-ED11),EE11)),1)</f>
        <v>822</v>
      </c>
      <c r="EI11" t="str">
        <f t="shared" si="0"/>
        <v>discus</v>
      </c>
    </row>
    <row r="12" spans="1:139">
      <c r="A12" s="1" t="str">
        <f>vocabulaire!B19</f>
        <v>pole</v>
      </c>
      <c r="B12" s="14"/>
      <c r="C12" s="37">
        <v>4.75</v>
      </c>
      <c r="E12" s="18">
        <f>EG12</f>
        <v>834</v>
      </c>
      <c r="G12" s="8"/>
      <c r="H12" s="2">
        <f>FLOOR((J12*$C12),0.01)</f>
        <v>4.82</v>
      </c>
      <c r="I12" s="18">
        <f>M12</f>
        <v>856</v>
      </c>
      <c r="J12" s="6">
        <f>gradings!C45</f>
        <v>1.0167999999999999</v>
      </c>
      <c r="K12" s="2"/>
      <c r="L12"/>
      <c r="M12">
        <f>FLOOR(($EC12*POWER((H12*100-$ED12),$EE12)),1)</f>
        <v>856</v>
      </c>
      <c r="N12"/>
      <c r="P12" s="8"/>
      <c r="Q12" s="2">
        <f>FLOOR((S12*$C12),0.01)</f>
        <v>5.1100000000000003</v>
      </c>
      <c r="R12" s="18">
        <f>V12</f>
        <v>944</v>
      </c>
      <c r="S12" s="6">
        <f>gradings!D45</f>
        <v>1.0772999999999999</v>
      </c>
      <c r="T12" s="2"/>
      <c r="U12"/>
      <c r="V12">
        <f>FLOOR(($EC12*POWER((Q12*100-$ED12),$EE12)),1)</f>
        <v>944</v>
      </c>
      <c r="W12"/>
      <c r="Y12" s="8"/>
      <c r="Z12" s="2">
        <f>FLOOR((AB12*$C12),0.01)</f>
        <v>5.45</v>
      </c>
      <c r="AA12" s="18">
        <f>AE12</f>
        <v>1051</v>
      </c>
      <c r="AB12" s="6">
        <f>gradings!E45</f>
        <v>1.1480999999999999</v>
      </c>
      <c r="AC12" s="2"/>
      <c r="AD12"/>
      <c r="AE12">
        <f>FLOOR(($EC12*POWER((Z12*100-$ED12),$EE12)),1)</f>
        <v>1051</v>
      </c>
      <c r="AF12"/>
      <c r="AI12" s="2">
        <f>FLOOR((AK12*$C12),0.01)</f>
        <v>5.82</v>
      </c>
      <c r="AJ12" s="18">
        <f>AN12</f>
        <v>1171</v>
      </c>
      <c r="AK12" s="6">
        <f>gradings!F45</f>
        <v>1.2272000000000001</v>
      </c>
      <c r="AN12">
        <f>FLOOR(($EC12*POWER((AI12*100-$ED12),$EE12)),1)</f>
        <v>1171</v>
      </c>
      <c r="AQ12" s="8"/>
      <c r="AR12" s="2">
        <f>FLOOR((AT12*$C12),0.01)</f>
        <v>6.26</v>
      </c>
      <c r="AS12" s="18">
        <f>AW12</f>
        <v>1318</v>
      </c>
      <c r="AT12" s="6">
        <f>gradings!G45</f>
        <v>1.3182</v>
      </c>
      <c r="AV12"/>
      <c r="AW12">
        <f>FLOOR(($EC12*POWER((AR12*100-$ED12),$EE12)),1)</f>
        <v>1318</v>
      </c>
      <c r="AX12"/>
      <c r="AZ12" s="8"/>
      <c r="BA12" s="2">
        <f>FLOOR((BC12*$C12),0.01)</f>
        <v>6.76</v>
      </c>
      <c r="BB12" s="18">
        <f>BF12</f>
        <v>1490</v>
      </c>
      <c r="BC12" s="6">
        <f>gradings!H45</f>
        <v>1.4236</v>
      </c>
      <c r="BE12"/>
      <c r="BF12">
        <f>FLOOR(($EC12*POWER((BA12*100-$ED12),$EE12)),1)</f>
        <v>1490</v>
      </c>
      <c r="BG12"/>
      <c r="BI12" s="8"/>
      <c r="BJ12" s="2">
        <f>FLOOR((BL12*$C12),0.01)</f>
        <v>7.3500000000000005</v>
      </c>
      <c r="BK12" s="18">
        <f>BO12</f>
        <v>1699</v>
      </c>
      <c r="BL12" s="6">
        <f>gradings!I45</f>
        <v>1.5475000000000001</v>
      </c>
      <c r="BN12"/>
      <c r="BO12">
        <f>FLOOR(($EC12*POWER((BJ12*100-$ED12),$EE12)),1)</f>
        <v>1699</v>
      </c>
      <c r="BP12"/>
      <c r="BR12" s="8"/>
      <c r="BS12" s="2">
        <f>FLOOR((BU12*$C12),0.01)</f>
        <v>8.0500000000000007</v>
      </c>
      <c r="BT12" s="18">
        <f>BX12</f>
        <v>1957</v>
      </c>
      <c r="BU12" s="6">
        <f>gradings!J45</f>
        <v>1.6949000000000001</v>
      </c>
      <c r="BW12"/>
      <c r="BX12">
        <f>FLOOR(($EC12*POWER((BS12*100-$ED12),$EE12)),1)</f>
        <v>1957</v>
      </c>
      <c r="BY12"/>
      <c r="CA12" s="8"/>
      <c r="CB12" s="2">
        <f>FLOOR((CD12*$C12),0.01)</f>
        <v>8.89</v>
      </c>
      <c r="CC12" s="18">
        <f>CG12</f>
        <v>2279</v>
      </c>
      <c r="CD12" s="6">
        <f>gradings!K45</f>
        <v>1.8733</v>
      </c>
      <c r="CF12"/>
      <c r="CG12">
        <f>FLOOR(($EC12*POWER((CB12*100-$ED12),$EE12)),1)</f>
        <v>2279</v>
      </c>
      <c r="CH12"/>
      <c r="CJ12" s="8"/>
      <c r="CK12" s="2">
        <f>FLOOR((CM12*$C12),0.01)</f>
        <v>9.94</v>
      </c>
      <c r="CL12" s="18">
        <f>CP12</f>
        <v>2697</v>
      </c>
      <c r="CM12" s="6">
        <f>gradings!L45</f>
        <v>2.0937999999999999</v>
      </c>
      <c r="CO12"/>
      <c r="CP12">
        <f>FLOOR(($EC12*POWER((CK12*100-$ED12),$EE12)),1)</f>
        <v>2697</v>
      </c>
      <c r="CQ12"/>
      <c r="CS12" s="8"/>
      <c r="CT12" s="2">
        <f>FLOOR((CV12*$C12),0.01)</f>
        <v>11.27</v>
      </c>
      <c r="CU12" s="18">
        <f>CY12</f>
        <v>3253</v>
      </c>
      <c r="CV12" s="6">
        <f>gradings!M45</f>
        <v>2.3730000000000002</v>
      </c>
      <c r="CX12"/>
      <c r="CY12">
        <f>FLOOR(($EC12*POWER((CT12*100-$ED12),$EE12)),1)</f>
        <v>3253</v>
      </c>
      <c r="CZ12"/>
      <c r="DB12" s="8"/>
      <c r="DC12" s="2">
        <f>FLOOR((DE12*$C12),0.01)</f>
        <v>13</v>
      </c>
      <c r="DD12" s="18">
        <f>DH12</f>
        <v>4014</v>
      </c>
      <c r="DE12" s="6">
        <f>gradings!N45</f>
        <v>2.7382</v>
      </c>
      <c r="DG12"/>
      <c r="DH12">
        <f>FLOOR(($EC12*POWER((DC12*100-$ED12),$EE12)),1)</f>
        <v>4014</v>
      </c>
      <c r="DI12"/>
      <c r="DK12" s="8"/>
      <c r="DL12" s="2">
        <f>FLOOR((DN12*$C12),0.01)</f>
        <v>15.370000000000001</v>
      </c>
      <c r="DM12" s="18">
        <f>DQ12</f>
        <v>5119</v>
      </c>
      <c r="DN12" s="6">
        <f>gradings!O45</f>
        <v>3.2362000000000002</v>
      </c>
      <c r="DP12"/>
      <c r="DQ12">
        <f>FLOOR(($EC12*POWER((DL12*100-$ED12),$EE12)),1)</f>
        <v>5119</v>
      </c>
      <c r="DR12"/>
      <c r="DT12" s="8"/>
      <c r="DU12" s="2">
        <f>FLOOR((DW12*$C12),0.01)</f>
        <v>23.05</v>
      </c>
      <c r="DV12" s="18">
        <f>DZ12</f>
        <v>9126</v>
      </c>
      <c r="DW12" s="6">
        <f>gradings!P45</f>
        <v>4.8547000000000002</v>
      </c>
      <c r="DY12"/>
      <c r="DZ12">
        <f>FLOOR(($EC12*POWER((DU12*100-$ED12),$EE12)),1)</f>
        <v>9126</v>
      </c>
      <c r="EA12"/>
      <c r="EB12"/>
      <c r="EC12">
        <v>0.2797</v>
      </c>
      <c r="ED12">
        <v>100</v>
      </c>
      <c r="EE12">
        <v>1.35</v>
      </c>
      <c r="EG12">
        <f>FLOOR((EC12*POWER((C12*100-ED12),EE12)),1)</f>
        <v>834</v>
      </c>
      <c r="EI12" t="str">
        <f t="shared" si="0"/>
        <v>pole</v>
      </c>
    </row>
    <row r="13" spans="1:139">
      <c r="A13" s="1" t="str">
        <f>vocabulaire!B25</f>
        <v>javelin</v>
      </c>
      <c r="B13" s="14"/>
      <c r="C13" s="37">
        <v>65.709999999999994</v>
      </c>
      <c r="E13" s="18">
        <f>EH13</f>
        <v>824</v>
      </c>
      <c r="G13" s="8"/>
      <c r="H13" s="2">
        <f>FLOOR((J13*$C13),0.01)</f>
        <v>66.53</v>
      </c>
      <c r="I13" s="18">
        <f>N13</f>
        <v>837</v>
      </c>
      <c r="J13" s="6">
        <f>gradings!C46</f>
        <v>1.0125999999999999</v>
      </c>
      <c r="K13" s="2"/>
      <c r="L13"/>
      <c r="M13"/>
      <c r="N13">
        <f>FLOOR(($EC13*POWER((H13-$ED13),$EE13)),1)</f>
        <v>837</v>
      </c>
      <c r="P13" s="8"/>
      <c r="Q13" s="2">
        <f>FLOOR((S13*$C13),0.01)</f>
        <v>71.37</v>
      </c>
      <c r="R13" s="18">
        <f>W13</f>
        <v>910</v>
      </c>
      <c r="S13" s="6">
        <f>gradings!D46</f>
        <v>1.0862000000000001</v>
      </c>
      <c r="T13" s="2"/>
      <c r="U13"/>
      <c r="V13"/>
      <c r="W13">
        <f>FLOOR(($EC13*POWER((Q13-$ED13),$EE13)),1)</f>
        <v>910</v>
      </c>
      <c r="Y13" s="8"/>
      <c r="Z13" s="2">
        <f>FLOOR((AB13*$C13),0.01)</f>
        <v>76.98</v>
      </c>
      <c r="AA13" s="18">
        <f>AF13</f>
        <v>996</v>
      </c>
      <c r="AB13" s="6">
        <f>gradings!E46</f>
        <v>1.1716</v>
      </c>
      <c r="AC13" s="2"/>
      <c r="AD13"/>
      <c r="AE13"/>
      <c r="AF13">
        <f>FLOOR(($EC13*POWER((Z13-$ED13),$EE13)),1)</f>
        <v>996</v>
      </c>
      <c r="AI13" s="2">
        <f>FLOOR((AK13*$C13),0.01)</f>
        <v>80.67</v>
      </c>
      <c r="AJ13" s="18">
        <f>AO13</f>
        <v>1053</v>
      </c>
      <c r="AK13" s="6">
        <f>gradings!F46</f>
        <v>1.2278</v>
      </c>
      <c r="AO13">
        <f>FLOOR(($EC13*POWER((AI13-$ED13),$EE13)),1)</f>
        <v>1053</v>
      </c>
      <c r="AQ13" s="8"/>
      <c r="AR13" s="2">
        <f>FLOOR((AT13*$C13),0.01)</f>
        <v>87.91</v>
      </c>
      <c r="AS13" s="18">
        <f>AX13</f>
        <v>1165</v>
      </c>
      <c r="AT13" s="6">
        <f>gradings!G46</f>
        <v>1.3380000000000001</v>
      </c>
      <c r="AV13"/>
      <c r="AW13"/>
      <c r="AX13">
        <f>FLOOR(($EC13*POWER((AR13-$ED13),$EE13)),1)</f>
        <v>1165</v>
      </c>
      <c r="AZ13" s="8"/>
      <c r="BA13" s="2">
        <f>FLOOR((BC13*$C13),0.01)</f>
        <v>92.91</v>
      </c>
      <c r="BB13" s="18">
        <f>BG13</f>
        <v>1243</v>
      </c>
      <c r="BC13" s="6">
        <f>gradings!H46</f>
        <v>1.4139999999999999</v>
      </c>
      <c r="BE13"/>
      <c r="BF13"/>
      <c r="BG13">
        <f>FLOOR(($EC13*POWER((BA13-$ED13),$EE13)),1)</f>
        <v>1243</v>
      </c>
      <c r="BI13" s="8"/>
      <c r="BJ13" s="2">
        <f>FLOOR((BL13*$C13),0.01)</f>
        <v>102.63</v>
      </c>
      <c r="BK13" s="18">
        <f>BP13</f>
        <v>1396</v>
      </c>
      <c r="BL13" s="6">
        <f>gradings!I46</f>
        <v>1.5620000000000001</v>
      </c>
      <c r="BN13"/>
      <c r="BO13"/>
      <c r="BP13">
        <f>FLOOR(($EC13*POWER((BJ13-$ED13),$EE13)),1)</f>
        <v>1396</v>
      </c>
      <c r="BR13" s="8"/>
      <c r="BS13" s="2">
        <f>FLOOR((BU13*$C13),0.01)</f>
        <v>110.39</v>
      </c>
      <c r="BT13" s="18">
        <f>BY13</f>
        <v>1519</v>
      </c>
      <c r="BU13" s="6">
        <f>gradings!J46</f>
        <v>1.6800999999999999</v>
      </c>
      <c r="BW13"/>
      <c r="BX13"/>
      <c r="BY13">
        <f>FLOOR(($EC13*POWER((BS13-$ED13),$EE13)),1)</f>
        <v>1519</v>
      </c>
      <c r="CA13" s="8"/>
      <c r="CB13" s="2">
        <f>FLOOR((CD13*$C13),0.01)</f>
        <v>124.4</v>
      </c>
      <c r="CC13" s="18">
        <f>CH13</f>
        <v>1742</v>
      </c>
      <c r="CD13" s="6">
        <f>gradings!K46</f>
        <v>1.8932</v>
      </c>
      <c r="CF13"/>
      <c r="CG13"/>
      <c r="CH13">
        <f>FLOOR(($EC13*POWER((CB13-$ED13),$EE13)),1)</f>
        <v>1742</v>
      </c>
      <c r="CJ13" s="8"/>
      <c r="CK13" s="2">
        <f>FLOOR((CM13*$C13),0.01)</f>
        <v>137.67000000000002</v>
      </c>
      <c r="CL13" s="18">
        <f>CQ13</f>
        <v>1956</v>
      </c>
      <c r="CM13" s="6">
        <f>gradings!L46</f>
        <v>2.0952000000000002</v>
      </c>
      <c r="CO13"/>
      <c r="CP13"/>
      <c r="CQ13">
        <f>FLOOR(($EC13*POWER((CK13-$ED13),$EE13)),1)</f>
        <v>1956</v>
      </c>
      <c r="CS13" s="8"/>
      <c r="CT13" s="2">
        <f>FLOOR((CV13*$C13),0.01)</f>
        <v>160.18</v>
      </c>
      <c r="CU13" s="18">
        <f>CZ13</f>
        <v>2323</v>
      </c>
      <c r="CV13" s="6">
        <f>gradings!M46</f>
        <v>2.4378000000000002</v>
      </c>
      <c r="CX13"/>
      <c r="CY13"/>
      <c r="CZ13">
        <f>FLOOR(($EC13*POWER((CT13-$ED13),$EE13)),1)</f>
        <v>2323</v>
      </c>
      <c r="DB13" s="8"/>
      <c r="DC13" s="2">
        <f>FLOOR((DE13*$C13),0.01)</f>
        <v>191.45000000000002</v>
      </c>
      <c r="DD13" s="18">
        <f>DI13</f>
        <v>2839</v>
      </c>
      <c r="DE13" s="6">
        <f>gradings!N46</f>
        <v>2.9137</v>
      </c>
      <c r="DG13"/>
      <c r="DH13"/>
      <c r="DI13">
        <f>FLOOR(($EC13*POWER((DC13-$ED13),$EE13)),1)</f>
        <v>2839</v>
      </c>
      <c r="DK13" s="8"/>
      <c r="DL13" s="2">
        <f>FLOOR((DN13*$C13),0.01)</f>
        <v>237.9</v>
      </c>
      <c r="DM13" s="18">
        <f>DR13</f>
        <v>3618</v>
      </c>
      <c r="DN13" s="6">
        <f>gradings!O46</f>
        <v>3.6206</v>
      </c>
      <c r="DP13"/>
      <c r="DQ13"/>
      <c r="DR13">
        <f>FLOOR(($EC13*POWER((DL13-$ED13),$EE13)),1)</f>
        <v>3618</v>
      </c>
      <c r="DT13" s="8"/>
      <c r="DU13" s="2">
        <f>FLOOR((DW13*$C13),0.01)</f>
        <v>0</v>
      </c>
      <c r="DV13" s="18" t="e">
        <f>EA13</f>
        <v>#NUM!</v>
      </c>
      <c r="DW13" s="6">
        <f>gradings!P46</f>
        <v>0</v>
      </c>
      <c r="DY13"/>
      <c r="DZ13"/>
      <c r="EA13" t="e">
        <f>FLOOR(($EC13*POWER((DU13-$ED13),$EE13)),1)</f>
        <v>#NUM!</v>
      </c>
      <c r="EB13"/>
      <c r="EC13">
        <v>10.14</v>
      </c>
      <c r="ED13">
        <v>7</v>
      </c>
      <c r="EE13">
        <v>1.08</v>
      </c>
      <c r="EH13">
        <f>FLOOR((EC13*POWER((C13-ED13),EE13)),1)</f>
        <v>824</v>
      </c>
      <c r="EI13" t="str">
        <f t="shared" si="0"/>
        <v>javelin</v>
      </c>
    </row>
    <row r="14" spans="1:139" ht="12.75" thickBot="1">
      <c r="A14" s="1" t="str">
        <f>vocabulaire!B9</f>
        <v>1500 m</v>
      </c>
      <c r="B14" s="16">
        <v>4</v>
      </c>
      <c r="C14" s="42">
        <v>17.510000000000002</v>
      </c>
      <c r="D14" s="2">
        <f>60*B14+C14</f>
        <v>257.51</v>
      </c>
      <c r="E14" s="18">
        <f>EF14</f>
        <v>829</v>
      </c>
      <c r="G14" s="8">
        <f>FLOOR((K14/60),1)</f>
        <v>4</v>
      </c>
      <c r="H14" s="3">
        <f>K14-60*G14</f>
        <v>15.27000000000001</v>
      </c>
      <c r="I14" s="18">
        <f>L14</f>
        <v>844</v>
      </c>
      <c r="J14" s="6">
        <f>gradings!C47</f>
        <v>0.99129999999999996</v>
      </c>
      <c r="K14" s="2">
        <f>CEILING((J14*$D14),0.01)</f>
        <v>255.27</v>
      </c>
      <c r="L14">
        <f>FLOOR(($EC14*POWER(($ED14-K14),$EE14)),1)</f>
        <v>844</v>
      </c>
      <c r="M14"/>
      <c r="N14"/>
      <c r="P14" s="8">
        <f>FLOOR((T14/60),1)</f>
        <v>4</v>
      </c>
      <c r="Q14" s="3">
        <f>T14-60*P14</f>
        <v>5.1299999999999955</v>
      </c>
      <c r="R14" s="18">
        <f>U14</f>
        <v>916</v>
      </c>
      <c r="S14" s="6">
        <f>gradings!D47</f>
        <v>0.95189999999999997</v>
      </c>
      <c r="T14" s="2">
        <f>CEILING((S14*$D14),0.01)</f>
        <v>245.13</v>
      </c>
      <c r="U14">
        <f>FLOOR(($EC14*POWER(($ED14-T14),$EE14)),1)</f>
        <v>916</v>
      </c>
      <c r="V14"/>
      <c r="W14"/>
      <c r="Y14" s="8">
        <f>FLOOR((AC14/60),1)</f>
        <v>3</v>
      </c>
      <c r="Z14" s="3">
        <f>AC14-60*Y14</f>
        <v>54.980000000000018</v>
      </c>
      <c r="AA14" s="18">
        <f>AD14</f>
        <v>991</v>
      </c>
      <c r="AB14" s="6">
        <f>gradings!E47</f>
        <v>0.91249999999999998</v>
      </c>
      <c r="AC14" s="2">
        <f>CEILING((AB14*$D14),0.01)</f>
        <v>234.98000000000002</v>
      </c>
      <c r="AD14">
        <f>FLOOR(($EC14*POWER(($ED14-AC14),$EE14)),1)</f>
        <v>991</v>
      </c>
      <c r="AE14"/>
      <c r="AF14"/>
      <c r="AH14" s="8">
        <f>FLOOR((AL14/60),1)</f>
        <v>3</v>
      </c>
      <c r="AI14" s="3">
        <f>AL14-60*AH14</f>
        <v>44.84</v>
      </c>
      <c r="AJ14" s="18">
        <f>AM14</f>
        <v>1068</v>
      </c>
      <c r="AK14" s="6">
        <f>gradings!F47</f>
        <v>0.87309999999999999</v>
      </c>
      <c r="AL14" s="2">
        <f>CEILING((AK14*$D14),0.01)</f>
        <v>224.84</v>
      </c>
      <c r="AM14">
        <f>FLOOR(($EC14*POWER(($ED14-AL14),$EE14)),1)</f>
        <v>1068</v>
      </c>
      <c r="AQ14" s="8">
        <f>FLOOR((AU14/60),1)</f>
        <v>3</v>
      </c>
      <c r="AR14" s="3">
        <f>AU14-60*AQ14</f>
        <v>34.69</v>
      </c>
      <c r="AS14" s="18">
        <f>AV14</f>
        <v>1148</v>
      </c>
      <c r="AT14" s="6">
        <f>gradings!G47</f>
        <v>0.8337</v>
      </c>
      <c r="AU14" s="2">
        <f>CEILING((AT14*$D14),0.01)</f>
        <v>214.69</v>
      </c>
      <c r="AV14">
        <f>FLOOR(($EC14*POWER(($ED14-AU14),$EE14)),1)</f>
        <v>1148</v>
      </c>
      <c r="AW14"/>
      <c r="AX14"/>
      <c r="AZ14" s="8">
        <f>FLOOR((BD14/60),1)</f>
        <v>3</v>
      </c>
      <c r="BA14" s="3">
        <f>BD14-60*AZ14</f>
        <v>24.439999999999998</v>
      </c>
      <c r="BB14" s="18">
        <f>BE14</f>
        <v>1231</v>
      </c>
      <c r="BC14" s="6">
        <f>gradings!H47</f>
        <v>0.79390000000000005</v>
      </c>
      <c r="BD14" s="2">
        <f>CEILING((BC14*$D14),0.01)</f>
        <v>204.44</v>
      </c>
      <c r="BE14">
        <f>FLOOR(($EC14*POWER(($ED14-BD14),$EE14)),1)</f>
        <v>1231</v>
      </c>
      <c r="BF14"/>
      <c r="BG14"/>
      <c r="BI14" s="8">
        <f>FLOOR((BM14/60),1)</f>
        <v>3</v>
      </c>
      <c r="BJ14" s="3">
        <f>BM14-60*BI14</f>
        <v>13.879999999999995</v>
      </c>
      <c r="BK14" s="18">
        <f>BN14</f>
        <v>1320</v>
      </c>
      <c r="BL14" s="6">
        <f>gradings!I47</f>
        <v>0.75290000000000001</v>
      </c>
      <c r="BM14" s="2">
        <f>CEILING((BL14*$D14),0.01)</f>
        <v>193.88</v>
      </c>
      <c r="BN14">
        <f>FLOOR(($EC14*POWER(($ED14-BM14),$EE14)),1)</f>
        <v>1320</v>
      </c>
      <c r="BO14"/>
      <c r="BP14"/>
      <c r="BR14" s="8">
        <f>FLOOR((BV14/60),1)</f>
        <v>3</v>
      </c>
      <c r="BS14" s="3">
        <f>BV14-60*BR14</f>
        <v>2.3000000000000114</v>
      </c>
      <c r="BT14" s="18">
        <f>BW14</f>
        <v>1421</v>
      </c>
      <c r="BU14" s="6">
        <f>gradings!J47</f>
        <v>0.70789999999999997</v>
      </c>
      <c r="BV14" s="2">
        <f>CEILING((BU14*$D14),0.01)</f>
        <v>182.3</v>
      </c>
      <c r="BW14">
        <f>FLOOR(($EC14*POWER(($ED14-BV14),$EE14)),1)</f>
        <v>1421</v>
      </c>
      <c r="BX14"/>
      <c r="BY14"/>
      <c r="CA14" s="8">
        <f>FLOOR((CE14/60),1)</f>
        <v>2</v>
      </c>
      <c r="CB14" s="3">
        <f>CE14-60*CA14</f>
        <v>48.830000000000013</v>
      </c>
      <c r="CC14" s="18">
        <f>CF14</f>
        <v>1542</v>
      </c>
      <c r="CD14" s="6">
        <f>gradings!K47</f>
        <v>0.65559999999999996</v>
      </c>
      <c r="CE14" s="2">
        <f>CEILING((CD14*$D14),0.01)</f>
        <v>168.83</v>
      </c>
      <c r="CF14">
        <f>FLOOR(($EC14*POWER(($ED14-CE14),$EE14)),1)</f>
        <v>1542</v>
      </c>
      <c r="CG14"/>
      <c r="CH14"/>
      <c r="CJ14" s="8">
        <f>FLOOR((CN14/60),1)</f>
        <v>2</v>
      </c>
      <c r="CK14" s="3">
        <f>CN14-60*CJ14</f>
        <v>32.450000000000017</v>
      </c>
      <c r="CL14" s="18">
        <f>CO14</f>
        <v>1695</v>
      </c>
      <c r="CM14" s="6">
        <f>gradings!L47</f>
        <v>0.59199999999999997</v>
      </c>
      <c r="CN14" s="2">
        <f>CEILING((CM14*$D14),0.01)</f>
        <v>152.45000000000002</v>
      </c>
      <c r="CO14">
        <f>FLOOR(($EC14*POWER(($ED14-CN14),$EE14)),1)</f>
        <v>1695</v>
      </c>
      <c r="CP14"/>
      <c r="CQ14"/>
      <c r="CS14" s="8">
        <f>FLOOR((CW14/60),1)</f>
        <v>2</v>
      </c>
      <c r="CT14" s="3">
        <f>CW14-60*CS14</f>
        <v>11.879999999999995</v>
      </c>
      <c r="CU14" s="18">
        <f>CX14</f>
        <v>1898</v>
      </c>
      <c r="CV14" s="6">
        <f>gradings!M47</f>
        <v>0.5121</v>
      </c>
      <c r="CW14" s="2">
        <f>CEILING((CV14*$D14),0.01)</f>
        <v>131.88</v>
      </c>
      <c r="CX14">
        <f>FLOOR(($EC14*POWER(($ED14-CW14),$EE14)),1)</f>
        <v>1898</v>
      </c>
      <c r="CY14"/>
      <c r="CZ14"/>
      <c r="DB14" s="8">
        <f>FLOOR((DF14/60),1)</f>
        <v>1</v>
      </c>
      <c r="DC14" s="3">
        <f>DF14-60*DB14</f>
        <v>45.460000000000008</v>
      </c>
      <c r="DD14" s="18">
        <f>DG14</f>
        <v>2173</v>
      </c>
      <c r="DE14" s="6">
        <f>gradings!N47</f>
        <v>0.40949999999999998</v>
      </c>
      <c r="DF14" s="2">
        <f>CEILING((DE14*$D14),0.01)</f>
        <v>105.46000000000001</v>
      </c>
      <c r="DG14">
        <f>FLOOR(($EC14*POWER(($ED14-DF14),$EE14)),1)</f>
        <v>2173</v>
      </c>
      <c r="DH14"/>
      <c r="DI14"/>
      <c r="DK14" s="8">
        <f>FLOOR((DO14/60),1)</f>
        <v>1</v>
      </c>
      <c r="DL14" s="3">
        <f>DO14-60*DK14</f>
        <v>11.980000000000004</v>
      </c>
      <c r="DM14" s="18">
        <f>DP14</f>
        <v>2546</v>
      </c>
      <c r="DN14" s="6">
        <f>gradings!O47</f>
        <v>0.27950000000000003</v>
      </c>
      <c r="DO14" s="2">
        <f>CEILING((DN14*$D14),0.01)</f>
        <v>71.98</v>
      </c>
      <c r="DP14">
        <f>FLOOR(($EC14*POWER(($ED14-DO14),$EE14)),1)</f>
        <v>2546</v>
      </c>
      <c r="DQ14"/>
      <c r="DR14"/>
      <c r="DT14" s="8">
        <f>FLOOR((DX14/60),1)</f>
        <v>0</v>
      </c>
      <c r="DU14" s="3">
        <f>DX14-60*DT14</f>
        <v>49.14</v>
      </c>
      <c r="DV14" s="18">
        <f>DY14</f>
        <v>2816</v>
      </c>
      <c r="DW14" s="6">
        <f>gradings!P47</f>
        <v>0.1908</v>
      </c>
      <c r="DX14" s="2">
        <f>CEILING((DW14*$D14),0.01)</f>
        <v>49.14</v>
      </c>
      <c r="DY14">
        <f>FLOOR(($EC14*POWER(($ED14-DX14),$EE14)),1)</f>
        <v>2816</v>
      </c>
      <c r="DZ14"/>
      <c r="EA14"/>
      <c r="EB14"/>
      <c r="EC14">
        <v>3.7679999999999998E-2</v>
      </c>
      <c r="ED14">
        <v>480</v>
      </c>
      <c r="EE14">
        <v>1.85</v>
      </c>
      <c r="EF14">
        <f>FLOOR((EC14*POWER((ED14-D14),EE14)),1)</f>
        <v>829</v>
      </c>
      <c r="EI14" t="str">
        <f t="shared" si="0"/>
        <v>1500 m</v>
      </c>
    </row>
    <row r="15" spans="1:139" s="11" customFormat="1">
      <c r="A15" s="19" t="str">
        <f>vocabulaire!B31</f>
        <v>day 2</v>
      </c>
      <c r="B15" s="20"/>
      <c r="C15" s="43"/>
      <c r="D15" s="21"/>
      <c r="E15" s="22">
        <f>SUM(E10:E14)</f>
        <v>4208</v>
      </c>
      <c r="F15" s="22"/>
      <c r="G15" s="22"/>
      <c r="H15" s="22"/>
      <c r="I15" s="22">
        <f>SUM(I10:I14)</f>
        <v>4289</v>
      </c>
      <c r="J15" s="22"/>
      <c r="K15" s="22"/>
      <c r="L15" s="22"/>
      <c r="M15" s="22"/>
      <c r="N15" s="22"/>
      <c r="O15" s="22"/>
      <c r="P15" s="22"/>
      <c r="Q15" s="22"/>
      <c r="R15" s="22">
        <f>SUM(R10:R14)</f>
        <v>4679</v>
      </c>
      <c r="S15" s="22"/>
      <c r="T15" s="22"/>
      <c r="U15" s="22"/>
      <c r="V15" s="22"/>
      <c r="W15" s="22"/>
      <c r="X15" s="22"/>
      <c r="Y15" s="22"/>
      <c r="Z15" s="22"/>
      <c r="AA15" s="22">
        <f>SUM(AA10:AA14)</f>
        <v>5121</v>
      </c>
      <c r="AB15" s="22"/>
      <c r="AC15" s="22"/>
      <c r="AD15" s="22"/>
      <c r="AE15" s="22"/>
      <c r="AF15" s="22"/>
      <c r="AG15" s="22"/>
      <c r="AH15" s="22"/>
      <c r="AI15" s="22"/>
      <c r="AJ15" s="22">
        <f>SUM(AJ10:AJ14)</f>
        <v>5106</v>
      </c>
      <c r="AK15" s="22"/>
      <c r="AL15" s="22"/>
      <c r="AM15" s="22"/>
      <c r="AN15" s="22"/>
      <c r="AO15" s="22"/>
      <c r="AP15" s="22"/>
      <c r="AQ15" s="22"/>
      <c r="AR15" s="22"/>
      <c r="AS15" s="22">
        <f>SUM(AS10:AS14)</f>
        <v>5605</v>
      </c>
      <c r="AT15" s="22"/>
      <c r="AU15" s="22"/>
      <c r="AV15" s="22"/>
      <c r="AW15" s="22"/>
      <c r="AX15" s="22"/>
      <c r="AY15" s="22"/>
      <c r="AZ15" s="22"/>
      <c r="BA15" s="22"/>
      <c r="BB15" s="22">
        <f>SUM(BB10:BB14)</f>
        <v>5934</v>
      </c>
      <c r="BC15" s="22"/>
      <c r="BD15" s="22"/>
      <c r="BE15" s="22"/>
      <c r="BF15" s="22"/>
      <c r="BG15" s="22"/>
      <c r="BH15" s="22"/>
      <c r="BI15" s="22"/>
      <c r="BJ15" s="22"/>
      <c r="BK15" s="22">
        <f>SUM(BK10:BK14)</f>
        <v>6560</v>
      </c>
      <c r="BL15" s="22"/>
      <c r="BM15" s="22"/>
      <c r="BN15" s="22"/>
      <c r="BO15" s="22"/>
      <c r="BP15" s="22">
        <f>SUM(BP10:BP14)</f>
        <v>2381</v>
      </c>
      <c r="BQ15" s="22"/>
      <c r="BR15" s="22"/>
      <c r="BS15" s="22"/>
      <c r="BT15" s="22">
        <f>SUM(BT10:BT14)</f>
        <v>6855</v>
      </c>
      <c r="BU15" s="22"/>
      <c r="BV15" s="22"/>
      <c r="BW15" s="22"/>
      <c r="BX15" s="22"/>
      <c r="BY15" s="22">
        <f>SUM(BY10:BY14)</f>
        <v>2619</v>
      </c>
      <c r="BZ15" s="22"/>
      <c r="CA15" s="22"/>
      <c r="CB15" s="22"/>
      <c r="CC15" s="22">
        <f>SUM(CC10:CC14)</f>
        <v>7748</v>
      </c>
      <c r="CD15" s="22"/>
      <c r="CE15" s="22"/>
      <c r="CF15" s="22"/>
      <c r="CG15" s="22"/>
      <c r="CH15" s="22"/>
      <c r="CI15" s="22"/>
      <c r="CJ15" s="22"/>
      <c r="CK15" s="22"/>
      <c r="CL15" s="22">
        <f>SUM(CL10:CL14)</f>
        <v>8930</v>
      </c>
      <c r="CM15" s="22"/>
      <c r="CN15" s="22"/>
      <c r="CO15" s="22"/>
      <c r="CP15" s="22"/>
      <c r="CQ15" s="22"/>
      <c r="CR15" s="22"/>
      <c r="CS15" s="22"/>
      <c r="CT15" s="22"/>
      <c r="CU15" s="22">
        <f>SUM(CU10:CU14)</f>
        <v>10495</v>
      </c>
      <c r="CV15" s="22"/>
      <c r="CW15" s="22"/>
      <c r="CX15" s="22"/>
      <c r="CY15" s="22"/>
      <c r="CZ15" s="22"/>
      <c r="DA15" s="22"/>
      <c r="DB15" s="22"/>
      <c r="DC15" s="22"/>
      <c r="DD15" s="22">
        <f>SUM(DD10:DD14)</f>
        <v>12757</v>
      </c>
      <c r="DE15" s="22"/>
      <c r="DF15" s="22"/>
      <c r="DG15" s="22"/>
      <c r="DH15" s="22"/>
      <c r="DI15" s="22"/>
      <c r="DJ15" s="22"/>
      <c r="DK15" s="22"/>
      <c r="DL15" s="22"/>
      <c r="DM15" s="22">
        <f>SUM(DM10:DM14)</f>
        <v>16340</v>
      </c>
      <c r="DN15" s="22"/>
      <c r="DO15" s="22"/>
      <c r="DP15" s="22"/>
      <c r="DQ15" s="22"/>
      <c r="DR15" s="22"/>
      <c r="DS15" s="22"/>
      <c r="DT15" s="22"/>
      <c r="DU15" s="22"/>
      <c r="DV15" s="22" t="e">
        <f>SUM(DV10:DV14)</f>
        <v>#NUM!</v>
      </c>
      <c r="DW15" s="22"/>
      <c r="DX15" s="22"/>
    </row>
    <row r="17" spans="1:132" s="10" customFormat="1">
      <c r="A17" s="24" t="str">
        <f>vocabulaire!B28</f>
        <v>TOTAL</v>
      </c>
      <c r="B17" s="25"/>
      <c r="C17" s="44"/>
      <c r="E17" s="27">
        <f>E$8+E$15</f>
        <v>8436</v>
      </c>
      <c r="F17" s="27"/>
      <c r="G17" s="27"/>
      <c r="H17" s="27"/>
      <c r="I17" s="27">
        <f>I$8+I$15</f>
        <v>8768</v>
      </c>
      <c r="J17" s="27"/>
      <c r="K17" s="27"/>
      <c r="L17" s="27"/>
      <c r="M17" s="27"/>
      <c r="N17" s="27"/>
      <c r="O17" s="27"/>
      <c r="P17" s="27"/>
      <c r="Q17" s="27"/>
      <c r="R17" s="27">
        <f>R$8+R$15</f>
        <v>9525</v>
      </c>
      <c r="S17" s="27"/>
      <c r="T17" s="27"/>
      <c r="U17" s="27"/>
      <c r="V17" s="27"/>
      <c r="W17" s="27"/>
      <c r="X17" s="27"/>
      <c r="Y17" s="27"/>
      <c r="Z17" s="27"/>
      <c r="AA17" s="27">
        <f>AA$8+AA$15</f>
        <v>10429</v>
      </c>
      <c r="AB17" s="27"/>
      <c r="AC17" s="27"/>
      <c r="AD17" s="27"/>
      <c r="AE17" s="27"/>
      <c r="AF17" s="27"/>
      <c r="AG17" s="27"/>
      <c r="AH17" s="27"/>
      <c r="AI17" s="27"/>
      <c r="AJ17" s="27">
        <f>AJ$8+AJ$15</f>
        <v>10807</v>
      </c>
      <c r="AK17" s="27"/>
      <c r="AL17" s="27"/>
      <c r="AM17" s="27"/>
      <c r="AN17" s="27"/>
      <c r="AO17" s="27"/>
      <c r="AP17" s="27"/>
      <c r="AQ17" s="27"/>
      <c r="AR17" s="27"/>
      <c r="AS17" s="27">
        <f>AS$8+AS$15</f>
        <v>11866</v>
      </c>
      <c r="AT17" s="27"/>
      <c r="AU17" s="27"/>
      <c r="AV17" s="27"/>
      <c r="AW17" s="27"/>
      <c r="AX17" s="27"/>
      <c r="AY17" s="27"/>
      <c r="AZ17" s="27"/>
      <c r="BA17" s="27"/>
      <c r="BB17" s="27">
        <f>BB$8+BB$15</f>
        <v>12699</v>
      </c>
      <c r="BC17" s="27"/>
      <c r="BD17" s="27"/>
      <c r="BE17" s="27"/>
      <c r="BF17" s="27"/>
      <c r="BG17" s="27"/>
      <c r="BH17" s="27"/>
      <c r="BI17" s="27"/>
      <c r="BJ17" s="27"/>
      <c r="BK17" s="27">
        <f>BK$8+BK$15</f>
        <v>14045</v>
      </c>
      <c r="BL17" s="27"/>
      <c r="BM17" s="27"/>
      <c r="BN17" s="27"/>
      <c r="BO17" s="27"/>
      <c r="BP17" s="27"/>
      <c r="BQ17" s="27"/>
      <c r="BR17" s="27"/>
      <c r="BS17" s="27"/>
      <c r="BT17" s="27">
        <f>BT$8+BT$15</f>
        <v>14983</v>
      </c>
      <c r="BU17" s="27"/>
      <c r="BV17" s="27"/>
      <c r="BW17" s="27"/>
      <c r="BX17" s="27"/>
      <c r="BY17" s="27"/>
      <c r="BZ17" s="27"/>
      <c r="CA17" s="27"/>
      <c r="CB17" s="27"/>
      <c r="CC17" s="27">
        <f>CC$8+CC$15</f>
        <v>16885</v>
      </c>
      <c r="CD17" s="27"/>
      <c r="CE17" s="27"/>
      <c r="CF17" s="27"/>
      <c r="CG17" s="27"/>
      <c r="CH17" s="27"/>
      <c r="CI17" s="27"/>
      <c r="CJ17" s="27"/>
      <c r="CK17" s="27"/>
      <c r="CL17" s="27">
        <f>CL$8+CL$15</f>
        <v>19293</v>
      </c>
      <c r="CM17" s="27"/>
      <c r="CN17" s="27"/>
      <c r="CO17" s="27"/>
      <c r="CP17" s="27"/>
      <c r="CQ17" s="27"/>
      <c r="CR17" s="27"/>
      <c r="CS17" s="27"/>
      <c r="CT17" s="27"/>
      <c r="CU17" s="27">
        <f>CU$8+CU$15</f>
        <v>22492</v>
      </c>
      <c r="CV17" s="27"/>
      <c r="CW17" s="27"/>
      <c r="CX17" s="27"/>
      <c r="CY17" s="27"/>
      <c r="CZ17" s="27"/>
      <c r="DA17" s="27"/>
      <c r="DB17" s="27"/>
      <c r="DC17" s="27"/>
      <c r="DD17" s="27">
        <f>DD$8+DD$15</f>
        <v>26939</v>
      </c>
      <c r="DE17" s="27"/>
      <c r="DF17" s="27"/>
      <c r="DG17" s="27"/>
      <c r="DH17" s="27"/>
      <c r="DI17" s="27"/>
      <c r="DJ17" s="27"/>
      <c r="DK17" s="27"/>
      <c r="DL17" s="27"/>
      <c r="DM17" s="27">
        <f>DM$8+DM$15</f>
        <v>33587</v>
      </c>
      <c r="DN17" s="27"/>
      <c r="DO17" s="27"/>
      <c r="DP17" s="27"/>
      <c r="DQ17" s="27"/>
      <c r="DR17" s="27"/>
      <c r="DS17" s="27"/>
      <c r="DT17" s="27"/>
      <c r="DU17" s="27"/>
      <c r="DV17" s="27" t="e">
        <f>DV$8+DV$15</f>
        <v>#NUM!</v>
      </c>
      <c r="DW17" s="27"/>
      <c r="DX17" s="27"/>
      <c r="DY17" s="27"/>
      <c r="DZ17" s="27"/>
      <c r="EA17" s="27"/>
    </row>
    <row r="18" spans="1:132" s="35" customFormat="1">
      <c r="C18" s="4"/>
      <c r="D18" s="4"/>
      <c r="E18" s="7" t="s">
        <v>9</v>
      </c>
      <c r="F18" s="7"/>
      <c r="G18" s="7"/>
      <c r="H18" s="7"/>
      <c r="I18" s="7" t="str">
        <f>H1</f>
        <v>M35</v>
      </c>
      <c r="J18" s="7"/>
      <c r="K18" s="7"/>
      <c r="L18" s="7"/>
      <c r="M18" s="7"/>
      <c r="N18" s="7"/>
      <c r="O18" s="7"/>
      <c r="P18" s="7"/>
      <c r="Q18" s="7"/>
      <c r="R18" s="7" t="str">
        <f>Q1</f>
        <v>M40</v>
      </c>
      <c r="S18" s="7"/>
      <c r="T18" s="7"/>
      <c r="U18" s="7"/>
      <c r="V18" s="7"/>
      <c r="W18" s="7"/>
      <c r="X18" s="7"/>
      <c r="Y18" s="7"/>
      <c r="Z18" s="7"/>
      <c r="AA18" s="7" t="str">
        <f>Z1</f>
        <v>M45</v>
      </c>
      <c r="AB18" s="7"/>
      <c r="AC18" s="7"/>
      <c r="AD18" s="7"/>
      <c r="AE18" s="7"/>
      <c r="AF18" s="7"/>
      <c r="AG18" s="7"/>
      <c r="AH18" s="7"/>
      <c r="AI18" s="4"/>
      <c r="AJ18" s="7" t="str">
        <f>AI1</f>
        <v>M50</v>
      </c>
      <c r="AK18" s="5"/>
      <c r="AL18" s="4"/>
      <c r="AP18" s="4"/>
      <c r="AQ18" s="4"/>
      <c r="AR18" s="4"/>
      <c r="AS18" s="4" t="str">
        <f>AR1</f>
        <v>M55</v>
      </c>
      <c r="AT18" s="4"/>
      <c r="AU18" s="4"/>
      <c r="AV18" s="4"/>
      <c r="AW18" s="4"/>
      <c r="AX18" s="4"/>
      <c r="AY18" s="4"/>
      <c r="AZ18" s="4"/>
      <c r="BA18" s="4"/>
      <c r="BB18" s="4" t="str">
        <f>BA1</f>
        <v>M60</v>
      </c>
      <c r="BC18" s="4"/>
      <c r="BD18" s="4"/>
      <c r="BE18" s="4"/>
      <c r="BF18" s="4"/>
      <c r="BG18" s="4"/>
      <c r="BH18" s="4"/>
      <c r="BI18" s="4"/>
      <c r="BJ18" s="4"/>
      <c r="BK18" s="4" t="str">
        <f>BJ1</f>
        <v>M65</v>
      </c>
      <c r="BL18" s="4"/>
      <c r="BM18" s="4"/>
      <c r="BN18" s="4"/>
      <c r="BO18" s="4"/>
      <c r="BP18" s="4"/>
      <c r="BQ18" s="4"/>
      <c r="BR18" s="4"/>
      <c r="BS18" s="4"/>
      <c r="BT18" s="4" t="str">
        <f>BS1</f>
        <v>M70</v>
      </c>
      <c r="BU18" s="4"/>
      <c r="BV18" s="4"/>
      <c r="BW18" s="4"/>
      <c r="BX18" s="4"/>
      <c r="BY18" s="4"/>
      <c r="BZ18" s="4"/>
      <c r="CA18" s="4"/>
      <c r="CB18" s="4"/>
      <c r="CC18" s="4" t="str">
        <f>CB1</f>
        <v>M75</v>
      </c>
      <c r="CD18" s="4"/>
      <c r="CE18" s="4"/>
      <c r="CF18" s="4"/>
      <c r="CG18" s="4"/>
      <c r="CH18" s="4"/>
      <c r="CI18" s="4"/>
      <c r="CJ18" s="4"/>
      <c r="CK18" s="4"/>
      <c r="CL18" s="4" t="str">
        <f>CK1</f>
        <v>M80</v>
      </c>
      <c r="CM18" s="4"/>
      <c r="CN18" s="4"/>
      <c r="CO18" s="4"/>
      <c r="CP18" s="4"/>
      <c r="CQ18" s="4"/>
      <c r="CR18" s="4"/>
      <c r="CS18" s="4"/>
      <c r="CT18" s="4"/>
      <c r="CU18" s="4" t="str">
        <f>CT1</f>
        <v>M85</v>
      </c>
      <c r="CV18" s="4"/>
      <c r="CW18" s="4"/>
      <c r="CX18" s="4"/>
      <c r="CY18" s="4"/>
      <c r="CZ18" s="4"/>
      <c r="DA18" s="4"/>
      <c r="DB18" s="4"/>
      <c r="DC18" s="4"/>
      <c r="DD18" s="4" t="str">
        <f>DC1</f>
        <v>M90</v>
      </c>
      <c r="DE18" s="4"/>
      <c r="DF18" s="4"/>
      <c r="DG18" s="4"/>
      <c r="DH18" s="4"/>
      <c r="DI18" s="4"/>
      <c r="DJ18" s="4"/>
      <c r="DK18" s="4"/>
      <c r="DL18" s="4"/>
      <c r="DM18" s="4" t="str">
        <f>DL1</f>
        <v>M95</v>
      </c>
      <c r="DN18" s="4"/>
      <c r="DO18" s="4"/>
      <c r="DP18" s="4"/>
      <c r="DQ18" s="4"/>
      <c r="DR18" s="4"/>
      <c r="DS18" s="4"/>
      <c r="DT18" s="4"/>
      <c r="DU18" s="4"/>
      <c r="DV18" s="4" t="str">
        <f>DU1</f>
        <v>M100</v>
      </c>
      <c r="DW18" s="4"/>
      <c r="DX18" s="4"/>
      <c r="DY18" s="4"/>
      <c r="DZ18" s="4"/>
      <c r="EA18" s="4"/>
      <c r="EB18" s="4"/>
    </row>
    <row r="19" spans="1:132" s="35" customFormat="1">
      <c r="C19" s="4"/>
      <c r="D19" s="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4"/>
      <c r="AJ19" s="7"/>
      <c r="AK19" s="5"/>
      <c r="AL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</row>
    <row r="20" spans="1:132">
      <c r="F20"/>
      <c r="G20"/>
      <c r="H20" s="1"/>
      <c r="I20" s="1"/>
      <c r="J20"/>
      <c r="K20" s="1"/>
      <c r="L20" s="1"/>
      <c r="M20" s="1"/>
      <c r="N20" s="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>
      <c r="A21" s="1" t="str">
        <f>vocabulaire!B29</f>
        <v>summary</v>
      </c>
      <c r="B21" s="33" t="s">
        <v>13</v>
      </c>
      <c r="C21" s="45">
        <f>E17</f>
        <v>8436</v>
      </c>
      <c r="D21"/>
      <c r="E21"/>
      <c r="F21"/>
      <c r="G21"/>
      <c r="H21" s="1"/>
      <c r="I21" s="1"/>
      <c r="J21"/>
      <c r="K21" s="1"/>
      <c r="L21" s="1"/>
      <c r="M21" s="1"/>
      <c r="N21" s="1"/>
      <c r="O21" s="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B22" s="2" t="s">
        <v>69</v>
      </c>
      <c r="C22" s="45">
        <f>I17</f>
        <v>8768</v>
      </c>
      <c r="D22"/>
      <c r="E22"/>
      <c r="F22"/>
      <c r="G22"/>
      <c r="H22" s="1"/>
      <c r="I22" s="1"/>
      <c r="J22"/>
      <c r="K22" s="1"/>
      <c r="L22" s="1"/>
      <c r="M22" s="1"/>
      <c r="N22" s="1"/>
      <c r="O22" s="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B23" s="2" t="s">
        <v>70</v>
      </c>
      <c r="C23" s="45">
        <f>R17</f>
        <v>9525</v>
      </c>
      <c r="D23"/>
      <c r="E23"/>
      <c r="F23"/>
      <c r="G23"/>
      <c r="H23" s="1"/>
      <c r="I23" s="1"/>
      <c r="J23"/>
      <c r="K23" s="1"/>
      <c r="L23" s="1"/>
      <c r="M23" s="1"/>
      <c r="N23" s="1"/>
      <c r="O23" s="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 t="s">
        <v>105</v>
      </c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B24" s="2" t="s">
        <v>71</v>
      </c>
      <c r="C24" s="45">
        <f>AA17</f>
        <v>10429</v>
      </c>
      <c r="D24"/>
      <c r="E24"/>
      <c r="F24"/>
      <c r="G24"/>
      <c r="H24" s="1"/>
      <c r="I24" s="1"/>
      <c r="J24"/>
      <c r="K24" s="1"/>
      <c r="L24" s="1"/>
      <c r="M24" s="1"/>
      <c r="N24" s="1"/>
      <c r="O24" s="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B25" s="2" t="s">
        <v>72</v>
      </c>
      <c r="C25" s="45">
        <f>AJ17</f>
        <v>10807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B26" s="2" t="s">
        <v>73</v>
      </c>
      <c r="C26" s="45">
        <f>AS17</f>
        <v>11866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B27" t="s">
        <v>74</v>
      </c>
      <c r="C27" s="45">
        <f>BB17</f>
        <v>12699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B28" t="s">
        <v>75</v>
      </c>
      <c r="C28" s="45">
        <f>BK17</f>
        <v>14045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B29" t="s">
        <v>76</v>
      </c>
      <c r="C29" s="45">
        <f>BT17</f>
        <v>14983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B30" t="s">
        <v>77</v>
      </c>
      <c r="C30" s="45">
        <f>CC17</f>
        <v>16885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B31" t="s">
        <v>78</v>
      </c>
      <c r="C31" s="46">
        <f>CL17</f>
        <v>19293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B32" t="s">
        <v>79</v>
      </c>
      <c r="C32" s="27">
        <f>CU17</f>
        <v>22492</v>
      </c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3">
      <c r="A33"/>
      <c r="B33" t="s">
        <v>80</v>
      </c>
      <c r="C33" s="27">
        <f>DD17</f>
        <v>26939</v>
      </c>
    </row>
    <row r="34" spans="1:3">
      <c r="A34"/>
      <c r="B34" t="s">
        <v>81</v>
      </c>
      <c r="C34" s="27">
        <f>DM17</f>
        <v>33587</v>
      </c>
    </row>
    <row r="35" spans="1:3">
      <c r="A35"/>
      <c r="B35" t="s">
        <v>82</v>
      </c>
      <c r="C35" s="27" t="e">
        <f>DV17</f>
        <v>#NUM!</v>
      </c>
    </row>
    <row r="36" spans="1:3">
      <c r="A36"/>
    </row>
    <row r="37" spans="1:3">
      <c r="A37"/>
    </row>
    <row r="38" spans="1:3">
      <c r="A38"/>
    </row>
    <row r="39" spans="1:3">
      <c r="A39"/>
    </row>
    <row r="40" spans="1:3">
      <c r="A40"/>
    </row>
    <row r="41" spans="1:3">
      <c r="A41"/>
    </row>
    <row r="42" spans="1:3">
      <c r="A42"/>
    </row>
    <row r="43" spans="1:3">
      <c r="A4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7"/>
  <sheetViews>
    <sheetView topLeftCell="A9" zoomScale="125" workbookViewId="0">
      <selection activeCell="Y34" sqref="Y34"/>
    </sheetView>
  </sheetViews>
  <sheetFormatPr defaultColWidth="11.42578125" defaultRowHeight="12"/>
  <cols>
    <col min="1" max="1" width="8.140625" style="1" bestFit="1" customWidth="1"/>
    <col min="2" max="2" width="4.42578125" customWidth="1"/>
    <col min="3" max="3" width="6.7109375" style="4" bestFit="1" customWidth="1"/>
    <col min="4" max="4" width="7.85546875" style="2" hidden="1" customWidth="1"/>
    <col min="5" max="5" width="6.140625" style="8" customWidth="1"/>
    <col min="6" max="6" width="1.85546875" style="9" customWidth="1"/>
    <col min="7" max="7" width="3.140625" style="9" customWidth="1"/>
    <col min="8" max="8" width="5.85546875" style="9" bestFit="1" customWidth="1"/>
    <col min="9" max="9" width="6.140625" style="9" bestFit="1" customWidth="1"/>
    <col min="10" max="10" width="6.85546875" style="9" hidden="1" customWidth="1"/>
    <col min="11" max="11" width="7.85546875" style="9" hidden="1" customWidth="1"/>
    <col min="12" max="13" width="5.140625" style="9" hidden="1" customWidth="1"/>
    <col min="14" max="14" width="5" style="9" hidden="1" customWidth="1"/>
    <col min="15" max="15" width="1.85546875" style="9" customWidth="1"/>
    <col min="16" max="16" width="3.140625" style="9" customWidth="1"/>
    <col min="17" max="17" width="5.85546875" style="9" bestFit="1" customWidth="1"/>
    <col min="18" max="18" width="6.140625" style="9" bestFit="1" customWidth="1"/>
    <col min="19" max="19" width="6.85546875" style="9" hidden="1" customWidth="1"/>
    <col min="20" max="20" width="7.85546875" style="9" hidden="1" customWidth="1"/>
    <col min="21" max="23" width="5.140625" style="9" hidden="1" customWidth="1"/>
    <col min="24" max="24" width="1.85546875" style="9" customWidth="1"/>
    <col min="25" max="25" width="3.140625" style="9" customWidth="1"/>
    <col min="26" max="26" width="5.85546875" style="9" bestFit="1" customWidth="1"/>
    <col min="27" max="27" width="6.140625" style="9" customWidth="1"/>
    <col min="28" max="28" width="6.85546875" style="9" hidden="1" customWidth="1"/>
    <col min="29" max="29" width="7.85546875" style="9" hidden="1" customWidth="1"/>
    <col min="30" max="32" width="5.140625" style="9" hidden="1" customWidth="1"/>
    <col min="33" max="33" width="1.85546875" style="9" customWidth="1"/>
    <col min="34" max="34" width="3.140625" style="8" customWidth="1"/>
    <col min="35" max="35" width="5.85546875" style="2" bestFit="1" customWidth="1"/>
    <col min="36" max="36" width="6.140625" style="8" customWidth="1"/>
    <col min="37" max="37" width="6.85546875" style="6" hidden="1" customWidth="1"/>
    <col min="38" max="38" width="7.85546875" style="2" hidden="1" customWidth="1"/>
    <col min="39" max="41" width="5.140625" hidden="1" customWidth="1"/>
    <col min="42" max="42" width="1.85546875" style="2" customWidth="1"/>
    <col min="43" max="43" width="3.140625" style="2" customWidth="1"/>
    <col min="44" max="44" width="5.85546875" style="2" bestFit="1" customWidth="1"/>
    <col min="45" max="45" width="6.140625" style="2" customWidth="1"/>
    <col min="46" max="46" width="6.85546875" style="2" hidden="1" customWidth="1"/>
    <col min="47" max="47" width="7.85546875" style="2" hidden="1" customWidth="1"/>
    <col min="48" max="50" width="5.140625" style="2" hidden="1" customWidth="1"/>
    <col min="51" max="51" width="1.85546875" style="2" customWidth="1"/>
    <col min="52" max="52" width="3.140625" style="2" customWidth="1"/>
    <col min="53" max="53" width="5.85546875" style="2" bestFit="1" customWidth="1"/>
    <col min="54" max="54" width="6.140625" style="2" customWidth="1"/>
    <col min="55" max="55" width="6.85546875" style="2" hidden="1" customWidth="1"/>
    <col min="56" max="56" width="7.85546875" style="2" hidden="1" customWidth="1"/>
    <col min="57" max="59" width="5.140625" style="2" hidden="1" customWidth="1"/>
    <col min="60" max="60" width="1.85546875" style="2" customWidth="1"/>
    <col min="61" max="61" width="3.140625" style="2" customWidth="1"/>
    <col min="62" max="62" width="5.85546875" style="2" bestFit="1" customWidth="1"/>
    <col min="63" max="63" width="6.140625" style="2" customWidth="1"/>
    <col min="64" max="64" width="6.85546875" style="2" hidden="1" customWidth="1"/>
    <col min="65" max="65" width="7.85546875" style="2" hidden="1" customWidth="1"/>
    <col min="66" max="68" width="5.140625" style="2" hidden="1" customWidth="1"/>
    <col min="69" max="69" width="1.85546875" style="2" customWidth="1"/>
    <col min="70" max="70" width="3.140625" style="2" customWidth="1"/>
    <col min="71" max="71" width="5.85546875" style="2" bestFit="1" customWidth="1"/>
    <col min="72" max="72" width="6.140625" style="2" customWidth="1"/>
    <col min="73" max="73" width="6.85546875" style="2" hidden="1" customWidth="1"/>
    <col min="74" max="74" width="7.85546875" style="2" hidden="1" customWidth="1"/>
    <col min="75" max="77" width="5.140625" style="2" hidden="1" customWidth="1"/>
    <col min="78" max="78" width="1.85546875" style="2" customWidth="1"/>
    <col min="79" max="79" width="3.140625" style="2" customWidth="1"/>
    <col min="80" max="80" width="5.85546875" style="2" bestFit="1" customWidth="1"/>
    <col min="81" max="81" width="6.140625" style="2" customWidth="1"/>
    <col min="82" max="82" width="6.85546875" style="2" hidden="1" customWidth="1"/>
    <col min="83" max="83" width="7.85546875" style="2" hidden="1" customWidth="1"/>
    <col min="84" max="86" width="5.140625" style="2" hidden="1" customWidth="1"/>
    <col min="87" max="87" width="1.85546875" style="2" customWidth="1"/>
    <col min="88" max="88" width="3.140625" style="2" customWidth="1"/>
    <col min="89" max="89" width="5.85546875" style="2" bestFit="1" customWidth="1"/>
    <col min="90" max="90" width="6.140625" style="2" customWidth="1"/>
    <col min="91" max="91" width="6.85546875" style="2" hidden="1" customWidth="1"/>
    <col min="92" max="92" width="7.85546875" style="2" hidden="1" customWidth="1"/>
    <col min="93" max="93" width="6.140625" style="2" hidden="1" customWidth="1"/>
    <col min="94" max="95" width="5.140625" style="2" hidden="1" customWidth="1"/>
    <col min="96" max="96" width="1.85546875" style="2" customWidth="1"/>
    <col min="97" max="97" width="3.140625" style="2" bestFit="1" customWidth="1"/>
    <col min="98" max="98" width="6.85546875" style="2" bestFit="1" customWidth="1"/>
    <col min="99" max="99" width="6.140625" style="2" bestFit="1" customWidth="1"/>
    <col min="100" max="100" width="6.85546875" style="2" hidden="1" customWidth="1"/>
    <col min="101" max="101" width="7.85546875" style="2" hidden="1" customWidth="1"/>
    <col min="102" max="104" width="5.140625" style="2" hidden="1" customWidth="1"/>
    <col min="105" max="105" width="1.85546875" style="2" customWidth="1"/>
    <col min="106" max="106" width="3.140625" style="2" bestFit="1" customWidth="1"/>
    <col min="107" max="107" width="6.85546875" style="2" bestFit="1" customWidth="1"/>
    <col min="108" max="108" width="6.140625" style="2" bestFit="1" customWidth="1"/>
    <col min="109" max="110" width="6.85546875" style="2" hidden="1" customWidth="1"/>
    <col min="111" max="113" width="5.140625" style="2" hidden="1" customWidth="1"/>
    <col min="114" max="114" width="1.85546875" style="2" customWidth="1"/>
    <col min="115" max="115" width="3.140625" style="2" bestFit="1" customWidth="1"/>
    <col min="116" max="116" width="6.85546875" style="2" bestFit="1" customWidth="1"/>
    <col min="117" max="117" width="6.140625" style="2" bestFit="1" customWidth="1"/>
    <col min="118" max="119" width="6.85546875" style="2" hidden="1" customWidth="1"/>
    <col min="120" max="122" width="5.140625" style="2" hidden="1" customWidth="1"/>
    <col min="123" max="123" width="1.85546875" style="2" customWidth="1"/>
    <col min="124" max="124" width="2.140625" style="2" bestFit="1" customWidth="1"/>
    <col min="125" max="125" width="6.85546875" style="2" bestFit="1" customWidth="1"/>
    <col min="126" max="126" width="7.140625" style="2" bestFit="1" customWidth="1"/>
    <col min="127" max="127" width="7.85546875" style="2" hidden="1" customWidth="1"/>
    <col min="128" max="128" width="6.85546875" style="2" hidden="1" customWidth="1"/>
    <col min="129" max="129" width="5.140625" style="2" hidden="1" customWidth="1"/>
    <col min="130" max="130" width="6.140625" style="2" hidden="1" customWidth="1"/>
    <col min="131" max="132" width="5.140625" style="2" hidden="1" customWidth="1"/>
    <col min="133" max="133" width="9.140625" hidden="1" customWidth="1"/>
    <col min="134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8" bestFit="1" customWidth="1"/>
  </cols>
  <sheetData>
    <row r="1" spans="1:139"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vocabulaire!B4</f>
        <v>100 m</v>
      </c>
      <c r="B3" s="12"/>
      <c r="C3" s="36">
        <v>11.85</v>
      </c>
      <c r="D3" s="2">
        <f>C3</f>
        <v>11.85</v>
      </c>
      <c r="E3" s="18">
        <f>EF3</f>
        <v>681</v>
      </c>
      <c r="G3" s="8"/>
      <c r="H3" s="2">
        <f>K3</f>
        <v>11.700000000000001</v>
      </c>
      <c r="I3" s="18">
        <f>L3</f>
        <v>711</v>
      </c>
      <c r="J3" s="6">
        <f>gradings!C51</f>
        <v>0.9869</v>
      </c>
      <c r="K3" s="2">
        <f>CEILING((J3*$D3),0.01)</f>
        <v>11.700000000000001</v>
      </c>
      <c r="L3">
        <f>FLOOR(($EC3*POWER(($ED3-K3),$EE3)),1)</f>
        <v>711</v>
      </c>
      <c r="M3"/>
      <c r="N3"/>
      <c r="P3" s="8"/>
      <c r="Q3" s="2">
        <f>T3</f>
        <v>11.35</v>
      </c>
      <c r="R3" s="18">
        <f>U3</f>
        <v>784</v>
      </c>
      <c r="S3" s="6">
        <f>gradings!D51</f>
        <v>0.95779999999999998</v>
      </c>
      <c r="T3" s="2">
        <f>CEILING((S3*$D3),0.01)</f>
        <v>11.35</v>
      </c>
      <c r="U3">
        <f>FLOOR(($EC3*POWER(($ED3-T3),$EE3)),1)</f>
        <v>784</v>
      </c>
      <c r="V3"/>
      <c r="W3"/>
      <c r="Y3" s="8"/>
      <c r="Z3" s="2">
        <f>AC3</f>
        <v>11.01</v>
      </c>
      <c r="AA3" s="18">
        <f>AD3</f>
        <v>858</v>
      </c>
      <c r="AB3" s="6">
        <f>gradings!E51</f>
        <v>0.92869999999999997</v>
      </c>
      <c r="AC3" s="2">
        <f>CEILING((AB3*$D3),0.01)</f>
        <v>11.01</v>
      </c>
      <c r="AD3">
        <f>FLOOR(($EC3*POWER(($ED3-AC3),$EE3)),1)</f>
        <v>858</v>
      </c>
      <c r="AE3"/>
      <c r="AF3"/>
      <c r="AI3" s="2">
        <f>AL3</f>
        <v>10.67</v>
      </c>
      <c r="AJ3" s="18">
        <f>AM3</f>
        <v>935</v>
      </c>
      <c r="AK3" s="6">
        <f>gradings!F51</f>
        <v>0.89959999999999996</v>
      </c>
      <c r="AL3" s="2">
        <f>CEILING((AK3*$D3),0.01)</f>
        <v>10.67</v>
      </c>
      <c r="AM3">
        <f>FLOOR(($EC3*POWER(($ED3-AL3),$EE3)),1)</f>
        <v>935</v>
      </c>
      <c r="AQ3" s="8"/>
      <c r="AR3" s="2">
        <f>AU3</f>
        <v>10.32</v>
      </c>
      <c r="AS3" s="18">
        <f>AV3</f>
        <v>1018</v>
      </c>
      <c r="AT3" s="6">
        <f>gradings!G51</f>
        <v>0.87050000000000005</v>
      </c>
      <c r="AU3" s="2">
        <f>CEILING((AT3*$D3),0.01)</f>
        <v>10.32</v>
      </c>
      <c r="AV3">
        <f>FLOOR(($EC3*POWER(($ED3-AU3),$EE3)),1)</f>
        <v>1018</v>
      </c>
      <c r="AW3"/>
      <c r="AX3"/>
      <c r="AZ3" s="8"/>
      <c r="BA3" s="2">
        <f>BD3</f>
        <v>9.98</v>
      </c>
      <c r="BB3" s="18">
        <f>BE3</f>
        <v>1101</v>
      </c>
      <c r="BC3" s="6">
        <f>gradings!H51</f>
        <v>0.84140000000000004</v>
      </c>
      <c r="BD3" s="2">
        <f>CEILING((BC3*$D3),0.01)</f>
        <v>9.98</v>
      </c>
      <c r="BE3">
        <f>FLOOR(($EC3*POWER(($ED3-BD3),$EE3)),1)</f>
        <v>1101</v>
      </c>
      <c r="BF3"/>
      <c r="BG3"/>
      <c r="BI3" s="8"/>
      <c r="BJ3" s="2">
        <f>BM3</f>
        <v>9.620000000000001</v>
      </c>
      <c r="BK3" s="18">
        <f>BN3</f>
        <v>1192</v>
      </c>
      <c r="BL3" s="6">
        <f>gradings!I51</f>
        <v>0.81110000000000004</v>
      </c>
      <c r="BM3" s="2">
        <f>CEILING((BL3*$D3),0.01)</f>
        <v>9.620000000000001</v>
      </c>
      <c r="BN3">
        <f>FLOOR(($EC3*POWER(($ED3-BM3),$EE3)),1)</f>
        <v>1192</v>
      </c>
      <c r="BO3"/>
      <c r="BP3"/>
      <c r="BR3" s="8"/>
      <c r="BS3" s="2">
        <f>BV3</f>
        <v>9.23</v>
      </c>
      <c r="BT3" s="18">
        <f>BW3</f>
        <v>1294</v>
      </c>
      <c r="BU3" s="6">
        <f>gradings!J51</f>
        <v>0.7782</v>
      </c>
      <c r="BV3" s="2">
        <f>CEILING((BU3*$D3),0.01)</f>
        <v>9.23</v>
      </c>
      <c r="BW3">
        <f>FLOOR(($EC3*POWER(($ED3-BV3),$EE3)),1)</f>
        <v>1294</v>
      </c>
      <c r="BX3"/>
      <c r="BY3"/>
      <c r="CA3" s="8"/>
      <c r="CB3" s="2">
        <f>CE3</f>
        <v>8.7799999999999994</v>
      </c>
      <c r="CC3" s="18">
        <f>CF3</f>
        <v>1417</v>
      </c>
      <c r="CD3" s="6">
        <f>gradings!K51</f>
        <v>0.7409</v>
      </c>
      <c r="CE3" s="2">
        <f>CEILING((CD3*$D3),0.01)</f>
        <v>8.7799999999999994</v>
      </c>
      <c r="CF3">
        <f>FLOOR(($EC3*POWER(($ED3-CE3),$EE3)),1)</f>
        <v>1417</v>
      </c>
      <c r="CG3"/>
      <c r="CH3"/>
      <c r="CJ3" s="8"/>
      <c r="CK3" s="2">
        <f>CN3</f>
        <v>8.26</v>
      </c>
      <c r="CL3" s="18">
        <f>CO3</f>
        <v>1565</v>
      </c>
      <c r="CM3" s="6">
        <f>gradings!L51</f>
        <v>0.69669999999999999</v>
      </c>
      <c r="CN3" s="2">
        <f>CEILING((CM3*$D3),0.01)</f>
        <v>8.26</v>
      </c>
      <c r="CO3">
        <f>FLOOR(($EC3*POWER(($ED3-CN3),$EE3)),1)</f>
        <v>1565</v>
      </c>
      <c r="CP3"/>
      <c r="CQ3"/>
      <c r="CS3" s="8"/>
      <c r="CT3" s="2">
        <f>CW3</f>
        <v>7.62</v>
      </c>
      <c r="CU3" s="18">
        <f>CX3</f>
        <v>1756</v>
      </c>
      <c r="CV3" s="6">
        <f>gradings!M51</f>
        <v>0.64229999999999998</v>
      </c>
      <c r="CW3" s="2">
        <f>CEILING((CV3*$D3),0.01)</f>
        <v>7.62</v>
      </c>
      <c r="CX3">
        <f>FLOOR(($EC3*POWER(($ED3-CW3),$EE3)),1)</f>
        <v>1756</v>
      </c>
      <c r="CY3"/>
      <c r="CZ3"/>
      <c r="DB3" s="8"/>
      <c r="DC3" s="2">
        <f>DF3</f>
        <v>6.8</v>
      </c>
      <c r="DD3" s="18">
        <f>DG3</f>
        <v>2016</v>
      </c>
      <c r="DE3" s="6">
        <f>gradings!N51</f>
        <v>0.57350000000000001</v>
      </c>
      <c r="DF3" s="2">
        <f>CEILING((DE3*$D3),0.01)</f>
        <v>6.8</v>
      </c>
      <c r="DG3">
        <f>FLOOR(($EC3*POWER(($ED3-DF3),$EE3)),1)</f>
        <v>2016</v>
      </c>
      <c r="DH3"/>
      <c r="DI3"/>
      <c r="DK3" s="8"/>
      <c r="DL3" s="2">
        <f>DO3</f>
        <v>5.75</v>
      </c>
      <c r="DM3" s="18">
        <f>DP3</f>
        <v>2371</v>
      </c>
      <c r="DN3" s="6">
        <f>gradings!O51</f>
        <v>0.48499999999999999</v>
      </c>
      <c r="DO3" s="2">
        <f>CEILING((DN3*$D3),0.01)</f>
        <v>5.75</v>
      </c>
      <c r="DP3">
        <f>FLOOR(($EC3*POWER(($ED3-DO3),$EE3)),1)</f>
        <v>2371</v>
      </c>
      <c r="DQ3"/>
      <c r="DR3"/>
      <c r="DT3" s="8"/>
      <c r="DU3" s="2">
        <f>DX3</f>
        <v>3.25</v>
      </c>
      <c r="DV3" s="18">
        <f>DY3</f>
        <v>2371</v>
      </c>
      <c r="DW3" s="6">
        <f>gradings!P51</f>
        <v>0.27350000000000002</v>
      </c>
      <c r="DX3" s="2">
        <f>CEILING((DW3*$D3),0.01)</f>
        <v>3.25</v>
      </c>
      <c r="DY3">
        <f>FLOOR(($EC3*POWER(($ED3-DL3),$EE3)),1)</f>
        <v>2371</v>
      </c>
      <c r="DZ3"/>
      <c r="EA3"/>
      <c r="EB3"/>
      <c r="EC3">
        <v>25.434699999999999</v>
      </c>
      <c r="ED3">
        <v>18</v>
      </c>
      <c r="EE3">
        <v>1.81</v>
      </c>
      <c r="EF3">
        <f>FLOOR((EC3*POWER((ED3-D3),EE3)),1)</f>
        <v>681</v>
      </c>
      <c r="EI3" t="str">
        <f>A3</f>
        <v>100 m</v>
      </c>
    </row>
    <row r="4" spans="1:139">
      <c r="A4" s="1" t="str">
        <f>vocabulaire!B20</f>
        <v>long</v>
      </c>
      <c r="B4" s="14"/>
      <c r="C4" s="37">
        <v>6.23</v>
      </c>
      <c r="E4" s="18">
        <f>EG4</f>
        <v>637</v>
      </c>
      <c r="G4" s="8"/>
      <c r="H4" s="2">
        <f>FLOOR((J4*$C4),0.01)</f>
        <v>6.42</v>
      </c>
      <c r="I4" s="18">
        <f>M4</f>
        <v>679</v>
      </c>
      <c r="J4" s="6">
        <f>gradings!C52</f>
        <v>1.0317000000000001</v>
      </c>
      <c r="K4" s="2"/>
      <c r="L4"/>
      <c r="M4">
        <f>FLOOR(($EC4*POWER((H4*100-$ED4),$EE4)),1)</f>
        <v>679</v>
      </c>
      <c r="N4"/>
      <c r="P4" s="8"/>
      <c r="Q4" s="2">
        <f>FLOOR((S4*$C4),0.01)</f>
        <v>6.79</v>
      </c>
      <c r="R4" s="18">
        <f>V4</f>
        <v>764</v>
      </c>
      <c r="S4" s="6">
        <f>gradings!D52</f>
        <v>1.0899000000000001</v>
      </c>
      <c r="T4" s="2"/>
      <c r="U4"/>
      <c r="V4">
        <f>FLOOR(($EC4*POWER((Q4*100-$ED4),$EE4)),1)</f>
        <v>764</v>
      </c>
      <c r="W4"/>
      <c r="Y4" s="8"/>
      <c r="Z4" s="2">
        <f>FLOOR((AB4*$C4),0.01)</f>
        <v>7.19</v>
      </c>
      <c r="AA4" s="18">
        <f>AE4</f>
        <v>859</v>
      </c>
      <c r="AB4" s="6">
        <f>gradings!E52</f>
        <v>1.1551</v>
      </c>
      <c r="AC4" s="2"/>
      <c r="AD4"/>
      <c r="AE4">
        <f>FLOOR(($EC4*POWER((Z4*100-$ED4),$EE4)),1)</f>
        <v>859</v>
      </c>
      <c r="AF4"/>
      <c r="AI4" s="2">
        <f>FLOOR((AK4*$C4),0.01)</f>
        <v>7.65</v>
      </c>
      <c r="AJ4" s="18">
        <f>AN4</f>
        <v>972</v>
      </c>
      <c r="AK4" s="6">
        <f>gradings!F52</f>
        <v>1.2285999999999999</v>
      </c>
      <c r="AN4">
        <f>FLOOR(($EC4*POWER((AI4*100-$ED4),$EE4)),1)</f>
        <v>972</v>
      </c>
      <c r="AQ4" s="8"/>
      <c r="AR4" s="2">
        <f>FLOOR((AT4*$C4),0.01)</f>
        <v>8.17</v>
      </c>
      <c r="AS4" s="18">
        <f>AW4</f>
        <v>1104</v>
      </c>
      <c r="AT4" s="6">
        <f>gradings!G52</f>
        <v>1.3121</v>
      </c>
      <c r="AV4"/>
      <c r="AW4">
        <f>FLOOR(($EC4*POWER((AR4*100-$ED4),$EE4)),1)</f>
        <v>1104</v>
      </c>
      <c r="AX4"/>
      <c r="AZ4" s="8"/>
      <c r="BA4" s="2">
        <f>FLOOR((BC4*$C4),0.01)</f>
        <v>8.77</v>
      </c>
      <c r="BB4" s="18">
        <f>BF4</f>
        <v>1263</v>
      </c>
      <c r="BC4" s="6">
        <f>gradings!H52</f>
        <v>1.4077999999999999</v>
      </c>
      <c r="BE4"/>
      <c r="BF4">
        <f>FLOOR(($EC4*POWER((BA4*100-$ED4),$EE4)),1)</f>
        <v>1263</v>
      </c>
      <c r="BG4"/>
      <c r="BI4" s="8"/>
      <c r="BJ4" s="2">
        <f>FLOOR((BL4*$C4),0.01)</f>
        <v>9.4600000000000009</v>
      </c>
      <c r="BK4" s="18">
        <f>BO4</f>
        <v>1453</v>
      </c>
      <c r="BL4" s="6">
        <f>gradings!I52</f>
        <v>1.5185999999999999</v>
      </c>
      <c r="BN4"/>
      <c r="BO4">
        <f>FLOOR(($EC4*POWER((BJ4*100-$ED4),$EE4)),1)</f>
        <v>1453</v>
      </c>
      <c r="BP4"/>
      <c r="BR4" s="8"/>
      <c r="BS4" s="2">
        <f>FLOOR((BU4*$C4),0.01)</f>
        <v>10.26</v>
      </c>
      <c r="BT4" s="18">
        <f>BX4</f>
        <v>1682</v>
      </c>
      <c r="BU4" s="6">
        <f>gradings!J52</f>
        <v>1.6482000000000001</v>
      </c>
      <c r="BW4"/>
      <c r="BX4">
        <f>FLOOR(($EC4*POWER((BS4*100-$ED4),$EE4)),1)</f>
        <v>1682</v>
      </c>
      <c r="BY4"/>
      <c r="CA4" s="8"/>
      <c r="CB4" s="2">
        <f>FLOOR((CD4*$C4),0.01)</f>
        <v>11.22</v>
      </c>
      <c r="CC4" s="18">
        <f>CG4</f>
        <v>1969</v>
      </c>
      <c r="CD4" s="6">
        <f>gradings!K52</f>
        <v>1.8021</v>
      </c>
      <c r="CF4"/>
      <c r="CG4">
        <f>FLOOR(($EC4*POWER((CB4*100-$ED4),$EE4)),1)</f>
        <v>1969</v>
      </c>
      <c r="CH4"/>
      <c r="CJ4" s="8"/>
      <c r="CK4" s="2">
        <f>FLOOR((CM4*$C4),0.01)</f>
        <v>12.38</v>
      </c>
      <c r="CL4" s="18">
        <f>CP4</f>
        <v>2332</v>
      </c>
      <c r="CM4" s="6">
        <f>gradings!L52</f>
        <v>1.9876</v>
      </c>
      <c r="CO4"/>
      <c r="CP4">
        <f>FLOOR(($EC4*POWER((CK4*100-$ED4),$EE4)),1)</f>
        <v>2332</v>
      </c>
      <c r="CQ4"/>
      <c r="CS4" s="8"/>
      <c r="CT4" s="2">
        <f>FLOOR((CV4*$C4),0.01)</f>
        <v>13.8</v>
      </c>
      <c r="CU4" s="18">
        <f>CY4</f>
        <v>2800</v>
      </c>
      <c r="CV4" s="6">
        <f>gradings!M52</f>
        <v>2.2158000000000002</v>
      </c>
      <c r="CX4"/>
      <c r="CY4">
        <f>FLOOR(($EC4*POWER((CT4*100-$ED4),$EE4)),1)</f>
        <v>2800</v>
      </c>
      <c r="CZ4"/>
      <c r="DB4" s="8"/>
      <c r="DC4" s="2">
        <f>FLOOR((DE4*$C4),0.01)</f>
        <v>15.59</v>
      </c>
      <c r="DD4" s="18">
        <f>DH4</f>
        <v>3423</v>
      </c>
      <c r="DE4" s="6">
        <f>gradings!N52</f>
        <v>2.5030999999999999</v>
      </c>
      <c r="DG4"/>
      <c r="DH4">
        <f>FLOOR(($EC4*POWER((DC4*100-$ED4),$EE4)),1)</f>
        <v>3423</v>
      </c>
      <c r="DI4"/>
      <c r="DK4" s="8"/>
      <c r="DL4" s="2">
        <f>FLOOR((DN4*$C4),0.01)</f>
        <v>17.91</v>
      </c>
      <c r="DM4" s="18">
        <f>DQ4</f>
        <v>4281</v>
      </c>
      <c r="DN4" s="6">
        <f>gradings!O52</f>
        <v>2.8759999999999999</v>
      </c>
      <c r="DP4"/>
      <c r="DQ4">
        <f>FLOOR(($EC4*POWER((DL4*100-$ED4),$EE4)),1)</f>
        <v>4281</v>
      </c>
      <c r="DR4"/>
      <c r="DT4" s="8"/>
      <c r="DU4" s="2">
        <f>FLOOR((DW4*$C4),0.01)</f>
        <v>0</v>
      </c>
      <c r="DV4" s="18" t="e">
        <f>DZ4</f>
        <v>#NUM!</v>
      </c>
      <c r="DW4" s="6">
        <f>gradings!P52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637</v>
      </c>
      <c r="EI4" t="str">
        <f>A4</f>
        <v>long</v>
      </c>
    </row>
    <row r="5" spans="1:139">
      <c r="A5" s="1" t="str">
        <f>vocabulaire!B15</f>
        <v>200 hrd</v>
      </c>
      <c r="B5" s="14"/>
      <c r="C5" s="37">
        <v>26.17</v>
      </c>
      <c r="D5" s="2">
        <f>C5</f>
        <v>26.17</v>
      </c>
      <c r="E5" s="18">
        <f>EF5</f>
        <v>743</v>
      </c>
      <c r="G5" s="8"/>
      <c r="H5" s="2">
        <f>K5</f>
        <v>25.48</v>
      </c>
      <c r="I5" s="18">
        <f>L5</f>
        <v>792</v>
      </c>
      <c r="J5" s="6">
        <f>gradings!C53</f>
        <v>0.97330000000000005</v>
      </c>
      <c r="K5" s="2">
        <f>CEILING((J5*$D5),0.01)</f>
        <v>25.48</v>
      </c>
      <c r="L5">
        <f>FLOOR(($EC5*POWER(($ED5-K5),$EE5)),1)</f>
        <v>792</v>
      </c>
      <c r="M5"/>
      <c r="N5"/>
      <c r="P5" s="8"/>
      <c r="Q5" s="2">
        <f>T5</f>
        <v>24.490000000000002</v>
      </c>
      <c r="R5" s="18">
        <f>U5</f>
        <v>865</v>
      </c>
      <c r="S5" s="6">
        <f>gradings!D53</f>
        <v>0.93559999999999999</v>
      </c>
      <c r="T5" s="2">
        <f>CEILING((S5*$D5),0.01)</f>
        <v>24.490000000000002</v>
      </c>
      <c r="U5">
        <f>FLOOR(($EC5*POWER(($ED5-T5),$EE5)),1)</f>
        <v>865</v>
      </c>
      <c r="V5"/>
      <c r="W5"/>
      <c r="Y5" s="8"/>
      <c r="Z5" s="2">
        <f>AC5</f>
        <v>23.5</v>
      </c>
      <c r="AA5" s="18">
        <f>AD5</f>
        <v>940</v>
      </c>
      <c r="AB5" s="6">
        <f>gradings!E53</f>
        <v>0.89770000000000005</v>
      </c>
      <c r="AC5" s="2">
        <f>CEILING((AB5*$D5),0.01)</f>
        <v>23.5</v>
      </c>
      <c r="AD5">
        <f>FLOOR(($EC5*POWER(($ED5-AC5),$EE5)),1)</f>
        <v>940</v>
      </c>
      <c r="AE5"/>
      <c r="AF5"/>
      <c r="AI5" s="2">
        <f>AL5</f>
        <v>22.650000000000002</v>
      </c>
      <c r="AJ5" s="18">
        <f>AM5</f>
        <v>1007</v>
      </c>
      <c r="AK5" s="6">
        <f>gradings!F53</f>
        <v>0.86519999999999997</v>
      </c>
      <c r="AL5" s="2">
        <f>CEILING((AK5*$D5),0.01)</f>
        <v>22.650000000000002</v>
      </c>
      <c r="AM5">
        <f>FLOOR(($EC5*POWER(($ED5-AL5),$EE5)),1)</f>
        <v>1007</v>
      </c>
      <c r="AQ5" s="8"/>
      <c r="AR5" s="2">
        <f>AU5</f>
        <v>21.650000000000002</v>
      </c>
      <c r="AS5" s="18">
        <f>AV5</f>
        <v>1088</v>
      </c>
      <c r="AT5" s="6">
        <f>gradings!G53</f>
        <v>0.82709999999999995</v>
      </c>
      <c r="AU5" s="2">
        <f>CEILING((AT5*$D5),0.01)</f>
        <v>21.650000000000002</v>
      </c>
      <c r="AV5">
        <f>FLOOR(($EC5*POWER(($ED5-AU5),$EE5)),1)</f>
        <v>1088</v>
      </c>
      <c r="AW5"/>
      <c r="AX5"/>
      <c r="AZ5" s="8"/>
      <c r="BA5" s="2">
        <f>BD5</f>
        <v>21.03</v>
      </c>
      <c r="BB5" s="18">
        <f>BE5</f>
        <v>1139</v>
      </c>
      <c r="BC5" s="6">
        <f>gradings!H53</f>
        <v>0.80349999999999999</v>
      </c>
      <c r="BD5" s="2">
        <f>CEILING((BC5*$D5),0.01)</f>
        <v>21.03</v>
      </c>
      <c r="BE5">
        <f>FLOOR(($EC5*POWER(($ED5-BD5),$EE5)),1)</f>
        <v>1139</v>
      </c>
      <c r="BF5"/>
      <c r="BG5"/>
      <c r="BI5" s="8"/>
      <c r="BJ5" s="2">
        <f>BM5</f>
        <v>20</v>
      </c>
      <c r="BK5" s="18">
        <f>BN5</f>
        <v>1228</v>
      </c>
      <c r="BL5" s="6">
        <f>gradings!I53</f>
        <v>0.7641</v>
      </c>
      <c r="BM5" s="2">
        <f>CEILING((BL5*$D5),0.01)</f>
        <v>20</v>
      </c>
      <c r="BN5">
        <f>FLOOR(($EC5*POWER(($ED5-BM5),$EE5)),1)</f>
        <v>1228</v>
      </c>
      <c r="BO5"/>
      <c r="BP5"/>
      <c r="BR5" s="8"/>
      <c r="BS5" s="2">
        <f>BV5</f>
        <v>18.88</v>
      </c>
      <c r="BT5" s="18">
        <f>BW5</f>
        <v>1327</v>
      </c>
      <c r="BU5" s="6">
        <f>gradings!J53</f>
        <v>0.72119999999999995</v>
      </c>
      <c r="BV5" s="2">
        <f>CEILING((BU5*$D5),0.01)</f>
        <v>18.88</v>
      </c>
      <c r="BW5">
        <f>FLOOR(($EC5*POWER(($ED5-BV5),$EE5)),1)</f>
        <v>1327</v>
      </c>
      <c r="BX5"/>
      <c r="BY5"/>
      <c r="CA5" s="8"/>
      <c r="CB5" s="2">
        <f>CE5</f>
        <v>17.66</v>
      </c>
      <c r="CC5" s="18">
        <f>CF5</f>
        <v>1439</v>
      </c>
      <c r="CD5" s="6">
        <f>gradings!K53</f>
        <v>0.67449999999999999</v>
      </c>
      <c r="CE5" s="2">
        <f>CEILING((CD5*$D5),0.01)</f>
        <v>17.66</v>
      </c>
      <c r="CF5">
        <f>FLOOR(($EC5*POWER(($ED5-CE5),$EE5)),1)</f>
        <v>1439</v>
      </c>
      <c r="CG5"/>
      <c r="CH5"/>
      <c r="CJ5" s="8"/>
      <c r="CK5" s="2">
        <f>CN5</f>
        <v>16.309999999999999</v>
      </c>
      <c r="CL5" s="18">
        <f>CO5</f>
        <v>1568</v>
      </c>
      <c r="CM5" s="6">
        <f>gradings!L53</f>
        <v>0.62319999999999998</v>
      </c>
      <c r="CN5" s="2">
        <f>CEILING((CM5*$D5),0.01)</f>
        <v>16.309999999999999</v>
      </c>
      <c r="CO5">
        <f>FLOOR(($EC5*POWER(($ED5-CN5),$EE5)),1)</f>
        <v>1568</v>
      </c>
      <c r="CP5"/>
      <c r="CQ5"/>
      <c r="CS5" s="8"/>
      <c r="CT5" s="2">
        <f>CW5</f>
        <v>0</v>
      </c>
      <c r="CU5" s="18">
        <f>CX5</f>
        <v>3503</v>
      </c>
      <c r="CV5" s="6">
        <f>gradings!M53</f>
        <v>0</v>
      </c>
      <c r="CW5" s="2">
        <f>CEILING((CV5*$D5),0.01)</f>
        <v>0</v>
      </c>
      <c r="CX5">
        <f>FLOOR(($EC5*POWER(($ED5-CW5),$EE5)),1)</f>
        <v>3503</v>
      </c>
      <c r="CY5"/>
      <c r="CZ5"/>
      <c r="DB5" s="8"/>
      <c r="DC5" s="2">
        <f>DF5</f>
        <v>0</v>
      </c>
      <c r="DD5" s="18">
        <f>DG5</f>
        <v>3503</v>
      </c>
      <c r="DE5" s="6">
        <f>gradings!N53</f>
        <v>0</v>
      </c>
      <c r="DF5" s="2">
        <f>CEILING((DE5*$D5),0.01)</f>
        <v>0</v>
      </c>
      <c r="DG5">
        <f>FLOOR(($EC5*POWER(($ED5-DF5),$EE5)),1)</f>
        <v>3503</v>
      </c>
      <c r="DH5"/>
      <c r="DI5"/>
      <c r="DK5" s="8"/>
      <c r="DL5" s="2">
        <f>DO5</f>
        <v>0</v>
      </c>
      <c r="DM5" s="18">
        <f>DP5</f>
        <v>3503</v>
      </c>
      <c r="DN5" s="6">
        <f>gradings!O53</f>
        <v>0</v>
      </c>
      <c r="DO5" s="2">
        <f>CEILING((DN5*$D5),0.01)</f>
        <v>0</v>
      </c>
      <c r="DP5">
        <f>FLOOR(($EC5*POWER(($ED5-DO5),$EE5)),1)</f>
        <v>3503</v>
      </c>
      <c r="DQ5"/>
      <c r="DR5"/>
      <c r="DT5" s="8"/>
      <c r="DU5" s="2">
        <f>DX5</f>
        <v>0</v>
      </c>
      <c r="DV5" s="18">
        <f>DY5</f>
        <v>3503</v>
      </c>
      <c r="DW5" s="6">
        <f>gradings!P53</f>
        <v>0</v>
      </c>
      <c r="DX5" s="2">
        <f>CEILING((DW5*$D5),0.01)</f>
        <v>0</v>
      </c>
      <c r="DY5">
        <f>FLOOR(($EC5*POWER(($ED5-DX5),$EE5)),1)</f>
        <v>3503</v>
      </c>
      <c r="DZ5"/>
      <c r="EA5"/>
      <c r="EB5"/>
      <c r="EC5">
        <v>3.4950000000000001</v>
      </c>
      <c r="ED5">
        <v>45.5</v>
      </c>
      <c r="EE5">
        <v>1.81</v>
      </c>
      <c r="EF5">
        <f>FLOOR((EC5*POWER((ED5-D5),EE5)),1)</f>
        <v>743</v>
      </c>
      <c r="EI5" t="str">
        <f t="shared" ref="EI5:EI24" si="0">A5</f>
        <v>200 hrd</v>
      </c>
    </row>
    <row r="6" spans="1:139">
      <c r="A6" s="1" t="str">
        <f>vocabulaire!B22</f>
        <v>shot</v>
      </c>
      <c r="B6" s="14"/>
      <c r="C6" s="37">
        <v>10.11</v>
      </c>
      <c r="E6" s="18">
        <f>EH6</f>
        <v>492</v>
      </c>
      <c r="G6" s="8"/>
      <c r="H6" s="2">
        <f>FLOOR((J6*$C6),0.01)</f>
        <v>10.48</v>
      </c>
      <c r="I6" s="18">
        <f>N6</f>
        <v>515</v>
      </c>
      <c r="J6" s="6">
        <f>gradings!C54</f>
        <v>1.0371999999999999</v>
      </c>
      <c r="K6" s="2"/>
      <c r="L6"/>
      <c r="M6"/>
      <c r="N6">
        <f>FLOOR(($EC6*POWER((H6-$ED6),$EE6)),1)</f>
        <v>515</v>
      </c>
      <c r="P6" s="8"/>
      <c r="Q6" s="2">
        <f>FLOOR((S6*$C6),0.01)</f>
        <v>11.25</v>
      </c>
      <c r="R6" s="18">
        <f>W6</f>
        <v>561</v>
      </c>
      <c r="S6" s="6">
        <f>gradings!D54</f>
        <v>1.1136999999999999</v>
      </c>
      <c r="T6" s="2"/>
      <c r="U6"/>
      <c r="V6"/>
      <c r="W6">
        <f>FLOOR(($EC6*POWER((Q6-$ED6),$EE6)),1)</f>
        <v>561</v>
      </c>
      <c r="Y6" s="8"/>
      <c r="Z6" s="2">
        <f>FLOOR((AB6*$C6),0.01)</f>
        <v>12.15</v>
      </c>
      <c r="AA6" s="18">
        <f>AF6</f>
        <v>616</v>
      </c>
      <c r="AB6" s="6">
        <f>gradings!E54</f>
        <v>1.2022999999999999</v>
      </c>
      <c r="AC6" s="2"/>
      <c r="AD6"/>
      <c r="AE6"/>
      <c r="AF6">
        <f>FLOOR(($EC6*POWER((Z6-$ED6),$EE6)),1)</f>
        <v>616</v>
      </c>
      <c r="AI6" s="2">
        <f>FLOOR((AK6*$C6),0.01)</f>
        <v>11.84</v>
      </c>
      <c r="AJ6" s="18">
        <f>AO6</f>
        <v>597</v>
      </c>
      <c r="AK6" s="6">
        <f>gradings!F54</f>
        <v>1.1720999999999999</v>
      </c>
      <c r="AO6">
        <f>FLOOR(($EC6*POWER((AI6-$ED6),$EE6)),1)</f>
        <v>597</v>
      </c>
      <c r="AQ6" s="8"/>
      <c r="AR6" s="2">
        <f>FLOOR((AT6*$C6),0.01)</f>
        <v>12.84</v>
      </c>
      <c r="AS6" s="18">
        <f>AX6</f>
        <v>657</v>
      </c>
      <c r="AT6" s="6">
        <f>gradings!G54</f>
        <v>1.2706</v>
      </c>
      <c r="AV6"/>
      <c r="AW6"/>
      <c r="AX6">
        <f>FLOOR(($EC6*POWER((AR6-$ED6),$EE6)),1)</f>
        <v>657</v>
      </c>
      <c r="AZ6" s="8"/>
      <c r="BA6" s="2">
        <f>FLOOR((BC6*$C6),0.01)</f>
        <v>12.61</v>
      </c>
      <c r="BB6" s="18">
        <f>BG6</f>
        <v>643</v>
      </c>
      <c r="BC6" s="6">
        <f>gradings!H54</f>
        <v>1.2482</v>
      </c>
      <c r="BE6"/>
      <c r="BF6"/>
      <c r="BG6">
        <f>FLOOR(($EC6*POWER((BA6-$ED6),$EE6)),1)</f>
        <v>643</v>
      </c>
      <c r="BI6" s="8"/>
      <c r="BJ6" s="2">
        <f>FLOOR((BL6*$C6),0.01)</f>
        <v>13.75</v>
      </c>
      <c r="BK6" s="18">
        <f>BP6</f>
        <v>713</v>
      </c>
      <c r="BL6" s="6">
        <f>gradings!I54</f>
        <v>1.3607</v>
      </c>
      <c r="BN6"/>
      <c r="BO6"/>
      <c r="BP6">
        <f>FLOOR(($EC6*POWER((BJ6-$ED6),$EE6)),1)</f>
        <v>713</v>
      </c>
      <c r="BR6" s="8"/>
      <c r="BS6" s="2">
        <f>FLOOR((BU6*$C6),0.01)</f>
        <v>12.94</v>
      </c>
      <c r="BT6" s="18">
        <f>BY6</f>
        <v>664</v>
      </c>
      <c r="BU6" s="6">
        <f>gradings!J54</f>
        <v>1.2806</v>
      </c>
      <c r="BW6"/>
      <c r="BX6"/>
      <c r="BY6">
        <f>FLOOR(($EC6*POWER((BS6-$ED6),$EE6)),1)</f>
        <v>664</v>
      </c>
      <c r="CA6" s="8"/>
      <c r="CB6" s="2">
        <f>FLOOR((CD6*$C6),0.01)</f>
        <v>14.14</v>
      </c>
      <c r="CC6" s="18">
        <f>CH6</f>
        <v>737</v>
      </c>
      <c r="CD6" s="6">
        <f>gradings!K54</f>
        <v>1.3993</v>
      </c>
      <c r="CF6"/>
      <c r="CG6"/>
      <c r="CH6">
        <f>FLOOR(($EC6*POWER((CB6-$ED6),$EE6)),1)</f>
        <v>737</v>
      </c>
      <c r="CJ6" s="8"/>
      <c r="CK6" s="2">
        <f>FLOOR((CM6*$C6),0.01)</f>
        <v>15.21</v>
      </c>
      <c r="CL6" s="18">
        <f>CQ6</f>
        <v>803</v>
      </c>
      <c r="CM6" s="6">
        <f>gradings!L54</f>
        <v>1.5053000000000001</v>
      </c>
      <c r="CO6"/>
      <c r="CP6"/>
      <c r="CQ6">
        <f>FLOOR(($EC6*POWER((CK6-$ED6),$EE6)),1)</f>
        <v>803</v>
      </c>
      <c r="CS6" s="8"/>
      <c r="CT6" s="2">
        <f>FLOOR((CV6*$C6),0.01)</f>
        <v>17.05</v>
      </c>
      <c r="CU6" s="18">
        <f>CZ6</f>
        <v>916</v>
      </c>
      <c r="CV6" s="6">
        <f>gradings!M54</f>
        <v>1.6866000000000001</v>
      </c>
      <c r="CX6"/>
      <c r="CY6"/>
      <c r="CZ6">
        <f>FLOOR(($EC6*POWER((CT6-$ED6),$EE6)),1)</f>
        <v>916</v>
      </c>
      <c r="DB6" s="8"/>
      <c r="DC6" s="2">
        <f>FLOOR((DE6*$C6),0.01)</f>
        <v>19.740000000000002</v>
      </c>
      <c r="DD6" s="18">
        <f>DI6</f>
        <v>1083</v>
      </c>
      <c r="DE6" s="6">
        <f>gradings!N54</f>
        <v>1.9535</v>
      </c>
      <c r="DG6"/>
      <c r="DH6"/>
      <c r="DI6">
        <f>FLOOR(($EC6*POWER((DC6-$ED6),$EE6)),1)</f>
        <v>1083</v>
      </c>
      <c r="DK6" s="8"/>
      <c r="DL6" s="2">
        <f>FLOOR((DN6*$C6),0.01)</f>
        <v>24.3</v>
      </c>
      <c r="DM6" s="18">
        <f>DR6</f>
        <v>1369</v>
      </c>
      <c r="DN6" s="6">
        <f>gradings!O54</f>
        <v>2.4043999999999999</v>
      </c>
      <c r="DP6"/>
      <c r="DQ6"/>
      <c r="DR6">
        <f>FLOOR(($EC6*POWER((DL6-$ED6),$EE6)),1)</f>
        <v>1369</v>
      </c>
      <c r="DT6" s="8"/>
      <c r="DU6" s="2">
        <f>FLOOR((DW6*$C6),0.01)</f>
        <v>33.880000000000003</v>
      </c>
      <c r="DV6" s="18">
        <f>EA6</f>
        <v>1980</v>
      </c>
      <c r="DW6" s="6">
        <f>gradings!P54</f>
        <v>3.3512</v>
      </c>
      <c r="DY6"/>
      <c r="DZ6"/>
      <c r="EA6">
        <f>FLOOR(($EC6*POWER((DU6-$ED6),$EE6)),1)</f>
        <v>1980</v>
      </c>
      <c r="EB6"/>
      <c r="EC6">
        <v>51.39</v>
      </c>
      <c r="ED6">
        <v>1.5</v>
      </c>
      <c r="EE6">
        <v>1.05</v>
      </c>
      <c r="EH6">
        <f>FLOOR((EC6*POWER((C6-ED6),EE6)),1)</f>
        <v>492</v>
      </c>
      <c r="EI6" t="str">
        <f t="shared" si="0"/>
        <v>shot</v>
      </c>
    </row>
    <row r="7" spans="1:139">
      <c r="A7" s="1" t="str">
        <f>vocabulaire!B11</f>
        <v>5000 m</v>
      </c>
      <c r="B7" s="14">
        <v>16</v>
      </c>
      <c r="C7" s="38">
        <v>19.600000000000001</v>
      </c>
      <c r="D7" s="2">
        <f>60*B7+C7</f>
        <v>979.6</v>
      </c>
      <c r="E7" s="18">
        <f>EF7</f>
        <v>769</v>
      </c>
      <c r="G7" s="8">
        <f>FLOOR((K7/60),1)</f>
        <v>16</v>
      </c>
      <c r="H7" s="3">
        <f>K7-60*G7</f>
        <v>15.980000000000018</v>
      </c>
      <c r="I7" s="18">
        <f>L7</f>
        <v>776</v>
      </c>
      <c r="J7" s="6">
        <f>gradings!C55</f>
        <v>0.99629999999999996</v>
      </c>
      <c r="K7" s="2">
        <f>CEILING((J7*$D7),0.01)</f>
        <v>975.98</v>
      </c>
      <c r="L7">
        <f>FLOOR(($EC7*POWER(($ED7-K7),$EE7)),1)</f>
        <v>776</v>
      </c>
      <c r="M7"/>
      <c r="N7"/>
      <c r="P7" s="8">
        <f>FLOOR((T7/60),1)</f>
        <v>15</v>
      </c>
      <c r="Q7" s="3">
        <f>T7-60*P7</f>
        <v>42.769999999999982</v>
      </c>
      <c r="R7" s="18">
        <f>U7</f>
        <v>845</v>
      </c>
      <c r="S7" s="6">
        <f>gradings!D55</f>
        <v>0.96240000000000003</v>
      </c>
      <c r="T7" s="2">
        <f>CEILING((S7*$D7),0.01)</f>
        <v>942.77</v>
      </c>
      <c r="U7">
        <f>FLOOR(($EC7*POWER(($ED7-T7),$EE7)),1)</f>
        <v>845</v>
      </c>
      <c r="V7"/>
      <c r="W7"/>
      <c r="Y7" s="8">
        <f>FLOOR((AC7/60),1)</f>
        <v>15</v>
      </c>
      <c r="Z7" s="3">
        <f>AC7-60*Y7</f>
        <v>9.1700000000000728</v>
      </c>
      <c r="AA7" s="18">
        <f>AD7</f>
        <v>918</v>
      </c>
      <c r="AB7" s="6">
        <f>gradings!E55</f>
        <v>0.92810000000000004</v>
      </c>
      <c r="AC7" s="2">
        <f>CEILING((AB7*$D7),0.01)</f>
        <v>909.17000000000007</v>
      </c>
      <c r="AD7">
        <f>FLOOR(($EC7*POWER(($ED7-AC7),$EE7)),1)</f>
        <v>918</v>
      </c>
      <c r="AE7"/>
      <c r="AF7"/>
      <c r="AH7" s="8">
        <f>FLOOR((AL7/60),1)</f>
        <v>14</v>
      </c>
      <c r="AI7" s="3">
        <f>AL7-60*AH7</f>
        <v>34.889999999999986</v>
      </c>
      <c r="AJ7" s="18">
        <f>AM7</f>
        <v>995</v>
      </c>
      <c r="AK7" s="6">
        <f>gradings!F55</f>
        <v>0.8931</v>
      </c>
      <c r="AL7" s="2">
        <f>CEILING((AK7*$D7),0.01)</f>
        <v>874.89</v>
      </c>
      <c r="AM7">
        <f>FLOOR(($EC7*POWER(($ED7-AL7),$EE7)),1)</f>
        <v>995</v>
      </c>
      <c r="AQ7" s="8">
        <f>FLOOR((AU7/60),1)</f>
        <v>13</v>
      </c>
      <c r="AR7" s="3">
        <f>AU7-60*AQ7</f>
        <v>59.519999999999982</v>
      </c>
      <c r="AS7" s="18">
        <f>AV7</f>
        <v>1077</v>
      </c>
      <c r="AT7" s="6">
        <f>gradings!G55</f>
        <v>0.85699999999999998</v>
      </c>
      <c r="AU7" s="2">
        <f>CEILING((AT7*$D7),0.01)</f>
        <v>839.52</v>
      </c>
      <c r="AV7">
        <f>FLOOR(($EC7*POWER(($ED7-AU7),$EE7)),1)</f>
        <v>1077</v>
      </c>
      <c r="AW7"/>
      <c r="AX7"/>
      <c r="AZ7" s="8">
        <f>FLOOR((BD7/60),1)</f>
        <v>13</v>
      </c>
      <c r="BA7" s="3">
        <f>BD7-60*AZ7</f>
        <v>22.590000000000032</v>
      </c>
      <c r="BB7" s="18">
        <f>BE7</f>
        <v>1167</v>
      </c>
      <c r="BC7" s="6">
        <f>gradings!H55</f>
        <v>0.81930000000000003</v>
      </c>
      <c r="BD7" s="2">
        <f>CEILING((BC7*$D7),0.01)</f>
        <v>802.59</v>
      </c>
      <c r="BE7">
        <f>FLOOR(($EC7*POWER(($ED7-BD7),$EE7)),1)</f>
        <v>1167</v>
      </c>
      <c r="BF7"/>
      <c r="BG7"/>
      <c r="BI7" s="8">
        <f>FLOOR((BM7/60),1)</f>
        <v>12</v>
      </c>
      <c r="BJ7" s="3">
        <f>BM7-60*BI7</f>
        <v>43.509999999999991</v>
      </c>
      <c r="BK7" s="18">
        <f>BN7</f>
        <v>1265</v>
      </c>
      <c r="BL7" s="6">
        <f>gradings!I55</f>
        <v>0.77939999999999998</v>
      </c>
      <c r="BM7" s="2">
        <f>CEILING((BL7*$D7),0.01)</f>
        <v>763.51</v>
      </c>
      <c r="BN7">
        <f>FLOOR(($EC7*POWER(($ED7-BM7),$EE7)),1)</f>
        <v>1265</v>
      </c>
      <c r="BO7"/>
      <c r="BP7"/>
      <c r="BR7" s="8">
        <f>FLOOR((BV7/60),1)</f>
        <v>12</v>
      </c>
      <c r="BS7" s="3">
        <f>BV7-60*BR7</f>
        <v>1.5800000000000409</v>
      </c>
      <c r="BT7" s="18">
        <f>BW7</f>
        <v>1374</v>
      </c>
      <c r="BU7" s="6">
        <f>gradings!J55</f>
        <v>0.73660000000000003</v>
      </c>
      <c r="BV7" s="2">
        <f>CEILING((BU7*$D7),0.01)</f>
        <v>721.58</v>
      </c>
      <c r="BW7">
        <f>FLOOR(($EC7*POWER(($ED7-BV7),$EE7)),1)</f>
        <v>1374</v>
      </c>
      <c r="BX7"/>
      <c r="BY7"/>
      <c r="CA7" s="8">
        <f>FLOOR((CE7/60),1)</f>
        <v>11</v>
      </c>
      <c r="CB7" s="3">
        <f>CE7-60*CA7</f>
        <v>16.029999999999973</v>
      </c>
      <c r="CC7" s="18">
        <f>CF7</f>
        <v>1497</v>
      </c>
      <c r="CD7" s="6">
        <f>gradings!K55</f>
        <v>0.69010000000000005</v>
      </c>
      <c r="CE7" s="2">
        <f>CEILING((CD7*$D7),0.01)</f>
        <v>676.03</v>
      </c>
      <c r="CF7">
        <f>FLOOR(($EC7*POWER(($ED7-CE7),$EE7)),1)</f>
        <v>1497</v>
      </c>
      <c r="CG7"/>
      <c r="CH7"/>
      <c r="CJ7" s="8">
        <f>FLOOR((CN7/60),1)</f>
        <v>10</v>
      </c>
      <c r="CK7" s="3">
        <f>CN7-60*CJ7</f>
        <v>25.769999999999982</v>
      </c>
      <c r="CL7" s="18">
        <f>CO7</f>
        <v>1639</v>
      </c>
      <c r="CM7" s="6">
        <f>gradings!L55</f>
        <v>0.63880000000000003</v>
      </c>
      <c r="CN7" s="2">
        <f>CEILING((CM7*$D7),0.01)</f>
        <v>625.77</v>
      </c>
      <c r="CO7">
        <f>FLOOR(($EC7*POWER(($ED7-CN7),$EE7)),1)</f>
        <v>1639</v>
      </c>
      <c r="CP7"/>
      <c r="CQ7"/>
      <c r="CS7" s="8">
        <f>FLOOR((CW7/60),1)</f>
        <v>0</v>
      </c>
      <c r="CT7" s="3">
        <f>CW7-60*CS7</f>
        <v>0</v>
      </c>
      <c r="CU7" s="18">
        <f>CX7</f>
        <v>3881</v>
      </c>
      <c r="CV7" s="6">
        <f>gradings!M55</f>
        <v>0</v>
      </c>
      <c r="CW7" s="2">
        <f>CEILING((CV7*$D7),0.01)</f>
        <v>0</v>
      </c>
      <c r="CX7">
        <f>FLOOR(($EC7*POWER(($ED7-CW7),$EE7)),1)</f>
        <v>3881</v>
      </c>
      <c r="CY7"/>
      <c r="CZ7"/>
      <c r="DB7" s="8">
        <f>FLOOR((DF7/60),1)</f>
        <v>0</v>
      </c>
      <c r="DC7" s="3">
        <f>DF7-60*DB7</f>
        <v>0</v>
      </c>
      <c r="DD7" s="18">
        <f>DG7</f>
        <v>3881</v>
      </c>
      <c r="DE7" s="6">
        <f>gradings!N55</f>
        <v>0</v>
      </c>
      <c r="DF7" s="2">
        <f>CEILING((DE7*$D7),0.01)</f>
        <v>0</v>
      </c>
      <c r="DG7">
        <f>FLOOR(($EC7*POWER(($ED7-DF7),$EE7)),1)</f>
        <v>3881</v>
      </c>
      <c r="DH7"/>
      <c r="DI7"/>
      <c r="DK7" s="8">
        <f>FLOOR((DO7/60),1)</f>
        <v>0</v>
      </c>
      <c r="DL7" s="3">
        <f>DO7-60*DK7</f>
        <v>0</v>
      </c>
      <c r="DM7" s="18">
        <f>DP7</f>
        <v>3881</v>
      </c>
      <c r="DN7" s="6">
        <f>gradings!O55</f>
        <v>0</v>
      </c>
      <c r="DO7" s="2">
        <f>CEILING((DN7*$D7),0.01)</f>
        <v>0</v>
      </c>
      <c r="DP7">
        <f>FLOOR(($EC7*POWER(($ED7-DO7),$EE7)),1)</f>
        <v>3881</v>
      </c>
      <c r="DQ7"/>
      <c r="DR7"/>
      <c r="DT7" s="8">
        <f>FLOOR((DX7/60),1)</f>
        <v>0</v>
      </c>
      <c r="DU7" s="3">
        <f>DX7-60*DT7</f>
        <v>0</v>
      </c>
      <c r="DV7" s="18">
        <f>DY7</f>
        <v>3881</v>
      </c>
      <c r="DW7" s="6">
        <f>gradings!P55</f>
        <v>0</v>
      </c>
      <c r="DX7" s="2">
        <f>CEILING((DW7*$D7),0.01)</f>
        <v>0</v>
      </c>
      <c r="DY7">
        <f>FLOOR(($EC7*POWER(($ED7-DX7),$EE7)),1)</f>
        <v>3881</v>
      </c>
      <c r="DZ7"/>
      <c r="EA7"/>
      <c r="EB7"/>
      <c r="EC7">
        <v>4.1900000000000001E-3</v>
      </c>
      <c r="ED7">
        <v>1680</v>
      </c>
      <c r="EE7">
        <v>1.85</v>
      </c>
      <c r="EF7">
        <f>FLOOR((EC7*POWER((ED7-D7),EE7)),1)</f>
        <v>769</v>
      </c>
      <c r="EI7" t="str">
        <f t="shared" si="0"/>
        <v>5000 m</v>
      </c>
    </row>
    <row r="8" spans="1:139">
      <c r="A8" s="1" t="str">
        <f>vocabulaire!B7</f>
        <v>800 m</v>
      </c>
      <c r="B8" s="14">
        <v>1</v>
      </c>
      <c r="C8" s="38">
        <v>54.28</v>
      </c>
      <c r="D8" s="2">
        <f>60*B8+C8</f>
        <v>114.28</v>
      </c>
      <c r="E8" s="18">
        <f>EF8</f>
        <v>942</v>
      </c>
      <c r="G8" s="8">
        <f>FLOOR((K8/60),1)</f>
        <v>1</v>
      </c>
      <c r="H8" s="3">
        <f>K8-60*G8</f>
        <v>51.06</v>
      </c>
      <c r="I8" s="18">
        <f>L8</f>
        <v>989</v>
      </c>
      <c r="J8" s="6">
        <f>gradings!C56</f>
        <v>0.9718</v>
      </c>
      <c r="K8" s="2">
        <f>CEILING((J8*$D8),0.01)</f>
        <v>111.06</v>
      </c>
      <c r="L8">
        <f>FLOOR(($EC8*POWER(($ED8-K8),$EE8)),1)</f>
        <v>989</v>
      </c>
      <c r="M8"/>
      <c r="N8"/>
      <c r="P8" s="8">
        <f>FLOOR((T8/60),1)</f>
        <v>1</v>
      </c>
      <c r="Q8" s="3">
        <f>T8-60*P8</f>
        <v>47.3</v>
      </c>
      <c r="R8" s="18">
        <f>U8</f>
        <v>1046</v>
      </c>
      <c r="S8" s="6">
        <f>gradings!D56</f>
        <v>0.93889999999999996</v>
      </c>
      <c r="T8" s="2">
        <f>CEILING((S8*$D8),0.01)</f>
        <v>107.3</v>
      </c>
      <c r="U8">
        <f>FLOOR(($EC8*POWER(($ED8-T8),$EE8)),1)</f>
        <v>1046</v>
      </c>
      <c r="V8"/>
      <c r="W8"/>
      <c r="Y8" s="8">
        <f>FLOOR((AC8/60),1)</f>
        <v>1</v>
      </c>
      <c r="Z8" s="3">
        <f>AC8-60*Y8</f>
        <v>43.5</v>
      </c>
      <c r="AA8" s="18">
        <f>AD8</f>
        <v>1104</v>
      </c>
      <c r="AB8" s="6">
        <f>gradings!E56</f>
        <v>0.90559999999999996</v>
      </c>
      <c r="AC8" s="2">
        <f>CEILING((AB8*$D8),0.01)</f>
        <v>103.5</v>
      </c>
      <c r="AD8">
        <f>FLOOR(($EC8*POWER(($ED8-AC8),$EE8)),1)</f>
        <v>1104</v>
      </c>
      <c r="AE8"/>
      <c r="AF8"/>
      <c r="AH8" s="8">
        <f>FLOOR((AL8/60),1)</f>
        <v>1</v>
      </c>
      <c r="AI8" s="3">
        <f>AL8-60*AH8</f>
        <v>39.61</v>
      </c>
      <c r="AJ8" s="18">
        <f>AM8</f>
        <v>1165</v>
      </c>
      <c r="AK8" s="6">
        <f>gradings!F56</f>
        <v>0.87160000000000004</v>
      </c>
      <c r="AL8" s="2">
        <f>CEILING((AK8*$D8),0.01)</f>
        <v>99.61</v>
      </c>
      <c r="AM8">
        <f>FLOOR(($EC8*POWER(($ED8-AL8),$EE8)),1)</f>
        <v>1165</v>
      </c>
      <c r="AQ8" s="8">
        <f>FLOOR((AU8/60),1)</f>
        <v>1</v>
      </c>
      <c r="AR8" s="3">
        <f>AU8-60*AQ8</f>
        <v>35.600000000000009</v>
      </c>
      <c r="AS8" s="18">
        <f>AV8</f>
        <v>1230</v>
      </c>
      <c r="AT8" s="6">
        <f>gradings!G56</f>
        <v>0.83650000000000002</v>
      </c>
      <c r="AU8" s="2">
        <f>CEILING((AT8*$D8),0.01)</f>
        <v>95.600000000000009</v>
      </c>
      <c r="AV8">
        <f>FLOOR(($EC8*POWER(($ED8-AU8),$EE8)),1)</f>
        <v>1230</v>
      </c>
      <c r="AW8"/>
      <c r="AX8"/>
      <c r="AZ8" s="8">
        <f>FLOOR((BD8/60),1)</f>
        <v>1</v>
      </c>
      <c r="BA8" s="3">
        <f>BD8-60*AZ8</f>
        <v>31.409999999999997</v>
      </c>
      <c r="BB8" s="18">
        <f>BE8</f>
        <v>1299</v>
      </c>
      <c r="BC8" s="6">
        <f>gradings!H56</f>
        <v>0.79979999999999996</v>
      </c>
      <c r="BD8" s="2">
        <f>CEILING((BC8*$D8),0.01)</f>
        <v>91.41</v>
      </c>
      <c r="BE8">
        <f>FLOOR(($EC8*POWER(($ED8-BD8),$EE8)),1)</f>
        <v>1299</v>
      </c>
      <c r="BF8"/>
      <c r="BG8"/>
      <c r="BI8" s="8">
        <f>FLOOR((BM8/60),1)</f>
        <v>1</v>
      </c>
      <c r="BJ8" s="3">
        <f>BM8-60*BI8</f>
        <v>26.960000000000008</v>
      </c>
      <c r="BK8" s="18">
        <f>BN8</f>
        <v>1375</v>
      </c>
      <c r="BL8" s="6">
        <f>gradings!I56</f>
        <v>0.76090000000000002</v>
      </c>
      <c r="BM8" s="2">
        <f>CEILING((BL8*$D8),0.01)</f>
        <v>86.960000000000008</v>
      </c>
      <c r="BN8">
        <f>FLOOR(($EC8*POWER(($ED8-BM8),$EE8)),1)</f>
        <v>1375</v>
      </c>
      <c r="BO8"/>
      <c r="BP8"/>
      <c r="BR8" s="8">
        <f>FLOOR((BV8/60),1)</f>
        <v>1</v>
      </c>
      <c r="BS8" s="3">
        <f>BV8-60*BR8</f>
        <v>22.180000000000007</v>
      </c>
      <c r="BT8" s="18">
        <f>BW8</f>
        <v>1458</v>
      </c>
      <c r="BU8" s="6">
        <f>gradings!J56</f>
        <v>0.71909999999999996</v>
      </c>
      <c r="BV8" s="2">
        <f>CEILING((BU8*$D8),0.01)</f>
        <v>82.18</v>
      </c>
      <c r="BW8">
        <f>FLOOR(($EC8*POWER(($ED8-BV8),$EE8)),1)</f>
        <v>1458</v>
      </c>
      <c r="BX8"/>
      <c r="BY8"/>
      <c r="CA8" s="8">
        <f>FLOOR((CE8/60),1)</f>
        <v>1</v>
      </c>
      <c r="CB8" s="3">
        <f>CE8-60*CA8</f>
        <v>16.980000000000004</v>
      </c>
      <c r="CC8" s="18">
        <f>CF8</f>
        <v>1551</v>
      </c>
      <c r="CD8" s="6">
        <f>gradings!K56</f>
        <v>0.67359999999999998</v>
      </c>
      <c r="CE8" s="2">
        <f>CEILING((CD8*$D8),0.01)</f>
        <v>76.98</v>
      </c>
      <c r="CF8">
        <f>FLOOR(($EC8*POWER(($ED8-CE8),$EE8)),1)</f>
        <v>1551</v>
      </c>
      <c r="CG8"/>
      <c r="CH8"/>
      <c r="CJ8" s="8">
        <f>FLOOR((CN8/60),1)</f>
        <v>1</v>
      </c>
      <c r="CK8" s="3">
        <f>CN8-60*CJ8</f>
        <v>11.239999999999995</v>
      </c>
      <c r="CL8" s="18">
        <f>CO8</f>
        <v>1657</v>
      </c>
      <c r="CM8" s="6">
        <f>gradings!L56</f>
        <v>0.62329999999999997</v>
      </c>
      <c r="CN8" s="2">
        <f>CEILING((CM8*$D8),0.01)</f>
        <v>71.239999999999995</v>
      </c>
      <c r="CO8">
        <f>FLOOR(($EC8*POWER(($ED8-CN8),$EE8)),1)</f>
        <v>1657</v>
      </c>
      <c r="CP8"/>
      <c r="CQ8"/>
      <c r="CS8" s="8">
        <f>FLOOR((CW8/60),1)</f>
        <v>0</v>
      </c>
      <c r="CT8" s="3">
        <f>CW8-60*CS8</f>
        <v>0</v>
      </c>
      <c r="CU8" s="18">
        <f>CX8</f>
        <v>3233</v>
      </c>
      <c r="CV8" s="6">
        <f>gradings!M56</f>
        <v>0</v>
      </c>
      <c r="CW8" s="2">
        <f>CEILING((CV8*$D8),0.01)</f>
        <v>0</v>
      </c>
      <c r="CX8">
        <f>FLOOR(($EC8*POWER(($ED8-CW8),$EE8)),1)</f>
        <v>3233</v>
      </c>
      <c r="CY8"/>
      <c r="CZ8"/>
      <c r="DB8" s="8">
        <f>FLOOR((DF8/60),1)</f>
        <v>0</v>
      </c>
      <c r="DC8" s="3">
        <f>DF8-60*DB8</f>
        <v>0</v>
      </c>
      <c r="DD8" s="18">
        <f>DG8</f>
        <v>3233</v>
      </c>
      <c r="DE8" s="6">
        <f>gradings!N56</f>
        <v>0</v>
      </c>
      <c r="DF8" s="2">
        <f>CEILING((DE8*$D8),0.01)</f>
        <v>0</v>
      </c>
      <c r="DG8">
        <f>FLOOR(($EC8*POWER(($ED8-DF8),$EE8)),1)</f>
        <v>3233</v>
      </c>
      <c r="DH8"/>
      <c r="DI8"/>
      <c r="DK8" s="8">
        <f>FLOOR((DO8/60),1)</f>
        <v>0</v>
      </c>
      <c r="DL8" s="3">
        <f>DO8-60*DK8</f>
        <v>0</v>
      </c>
      <c r="DM8" s="18">
        <f>DP8</f>
        <v>3233</v>
      </c>
      <c r="DN8" s="6">
        <f>gradings!O56</f>
        <v>0</v>
      </c>
      <c r="DO8" s="2">
        <f>CEILING((DN8*$D8),0.01)</f>
        <v>0</v>
      </c>
      <c r="DP8">
        <f>FLOOR(($EC8*POWER(($ED8-DO8),$EE8)),1)</f>
        <v>3233</v>
      </c>
      <c r="DQ8"/>
      <c r="DR8"/>
      <c r="DT8" s="8">
        <f>FLOOR((DX8/60),1)</f>
        <v>0</v>
      </c>
      <c r="DU8" s="3">
        <f>DX8-60*DT8</f>
        <v>0</v>
      </c>
      <c r="DV8" s="18">
        <f>DY8</f>
        <v>3233</v>
      </c>
      <c r="DW8" s="6">
        <f>gradings!P56</f>
        <v>0</v>
      </c>
      <c r="DX8" s="2">
        <f>CEILING((DW8*$D8),0.01)</f>
        <v>0</v>
      </c>
      <c r="DY8">
        <f>FLOOR(($EC8*POWER(($ED8-DX8),$EE8)),1)</f>
        <v>3233</v>
      </c>
      <c r="DZ8"/>
      <c r="EA8"/>
      <c r="EB8"/>
      <c r="EC8">
        <v>0.13278999999999999</v>
      </c>
      <c r="ED8">
        <v>235</v>
      </c>
      <c r="EE8">
        <v>1.85</v>
      </c>
      <c r="EF8">
        <f>FLOOR((EC8*POWER((ED8-D8),EE8)),1)</f>
        <v>942</v>
      </c>
      <c r="EI8" t="str">
        <f t="shared" si="0"/>
        <v>800 m</v>
      </c>
    </row>
    <row r="9" spans="1:139">
      <c r="A9" s="1" t="str">
        <f>vocabulaire!B18</f>
        <v>high</v>
      </c>
      <c r="B9" s="14"/>
      <c r="C9" s="37">
        <v>2</v>
      </c>
      <c r="E9" s="18">
        <f>EG9</f>
        <v>803</v>
      </c>
      <c r="G9" s="8"/>
      <c r="H9" s="2">
        <f>FLOOR((J9*$C9),0.01)</f>
        <v>2.0499999999999998</v>
      </c>
      <c r="I9" s="18">
        <f>M9</f>
        <v>850</v>
      </c>
      <c r="J9" s="6">
        <f>gradings!C57</f>
        <v>1.026</v>
      </c>
      <c r="K9" s="2"/>
      <c r="L9"/>
      <c r="M9">
        <f>FLOOR(($EC9*POWER((H9*100-$ED9),$EE9)),1)</f>
        <v>850</v>
      </c>
      <c r="N9"/>
      <c r="P9" s="8"/>
      <c r="Q9" s="2">
        <f>FLOOR((S9*$C9),0.01)</f>
        <v>2.09</v>
      </c>
      <c r="R9" s="18">
        <f>V9</f>
        <v>887</v>
      </c>
      <c r="S9" s="6">
        <f>gradings!D57</f>
        <v>1.0486</v>
      </c>
      <c r="T9" s="2"/>
      <c r="U9"/>
      <c r="V9">
        <f>FLOOR(($EC9*POWER((Q9*100-$ED9),$EE9)),1)</f>
        <v>887</v>
      </c>
      <c r="W9"/>
      <c r="Y9" s="8"/>
      <c r="Z9" s="2">
        <f>FLOOR((AB9*$C9),0.01)</f>
        <v>2.2000000000000002</v>
      </c>
      <c r="AA9" s="18">
        <f>AE9</f>
        <v>992</v>
      </c>
      <c r="AB9" s="6">
        <f>gradings!E57</f>
        <v>1.1022000000000001</v>
      </c>
      <c r="AC9" s="2"/>
      <c r="AD9"/>
      <c r="AE9">
        <f>FLOOR(($EC9*POWER((Z9*100-$ED9),$EE9)),1)</f>
        <v>992</v>
      </c>
      <c r="AF9"/>
      <c r="AI9" s="2">
        <f>FLOOR((AK9*$C9),0.01)</f>
        <v>2.3199999999999998</v>
      </c>
      <c r="AJ9" s="18">
        <f>AN9</f>
        <v>1111</v>
      </c>
      <c r="AK9" s="6">
        <f>gradings!F57</f>
        <v>1.1617</v>
      </c>
      <c r="AN9">
        <f>FLOOR(($EC9*POWER((AI9*100-$ED9),$EE9)),1)</f>
        <v>1111</v>
      </c>
      <c r="AQ9" s="8"/>
      <c r="AR9" s="2">
        <f>FLOOR((AT9*$C9),0.01)</f>
        <v>2.4500000000000002</v>
      </c>
      <c r="AS9" s="18">
        <f>AW9</f>
        <v>1244</v>
      </c>
      <c r="AT9" s="6">
        <f>gradings!G57</f>
        <v>1.228</v>
      </c>
      <c r="AV9"/>
      <c r="AW9">
        <f>FLOOR(($EC9*POWER((AR9*100-$ED9),$EE9)),1)</f>
        <v>1244</v>
      </c>
      <c r="AX9"/>
      <c r="AZ9" s="8"/>
      <c r="BA9" s="2">
        <f>FLOOR((BC9*$C9),0.01)</f>
        <v>2.6</v>
      </c>
      <c r="BB9" s="18">
        <f>BF9</f>
        <v>1402</v>
      </c>
      <c r="BC9" s="6">
        <f>gradings!H57</f>
        <v>1.3025</v>
      </c>
      <c r="BE9"/>
      <c r="BF9">
        <f>FLOOR(($EC9*POWER((BA9*100-$ED9),$EE9)),1)</f>
        <v>1402</v>
      </c>
      <c r="BG9"/>
      <c r="BI9" s="8"/>
      <c r="BJ9" s="2">
        <f>FLOOR((BL9*$C9),0.01)</f>
        <v>2.77</v>
      </c>
      <c r="BK9" s="18">
        <f>BO9</f>
        <v>1589</v>
      </c>
      <c r="BL9" s="6">
        <f>gradings!I57</f>
        <v>1.3869</v>
      </c>
      <c r="BN9"/>
      <c r="BO9">
        <f>FLOOR(($EC9*POWER((BJ9*100-$ED9),$EE9)),1)</f>
        <v>1589</v>
      </c>
      <c r="BP9"/>
      <c r="BR9" s="8"/>
      <c r="BS9" s="2">
        <f>FLOOR((BU9*$C9),0.01)</f>
        <v>2.96</v>
      </c>
      <c r="BT9" s="18">
        <f>BX9</f>
        <v>1805</v>
      </c>
      <c r="BU9" s="6">
        <f>gradings!J57</f>
        <v>1.4832000000000001</v>
      </c>
      <c r="BW9"/>
      <c r="BX9">
        <f>FLOOR(($EC9*POWER((BS9*100-$ED9),$EE9)),1)</f>
        <v>1805</v>
      </c>
      <c r="BY9"/>
      <c r="CA9" s="8"/>
      <c r="CB9" s="2">
        <f>FLOOR((CD9*$C9),0.01)</f>
        <v>3.18</v>
      </c>
      <c r="CC9" s="18">
        <f>CG9</f>
        <v>2066</v>
      </c>
      <c r="CD9" s="6">
        <f>gradings!K57</f>
        <v>1.5943000000000001</v>
      </c>
      <c r="CF9"/>
      <c r="CG9">
        <f>FLOOR(($EC9*POWER((CB9*100-$ED9),$EE9)),1)</f>
        <v>2066</v>
      </c>
      <c r="CH9"/>
      <c r="CJ9" s="8"/>
      <c r="CK9" s="2">
        <f>FLOOR((CM9*$C9),0.01)</f>
        <v>3.44</v>
      </c>
      <c r="CL9" s="18">
        <f>CP9</f>
        <v>2387</v>
      </c>
      <c r="CM9" s="6">
        <f>gradings!L57</f>
        <v>1.7241</v>
      </c>
      <c r="CO9"/>
      <c r="CP9">
        <f>FLOOR(($EC9*POWER((CK9*100-$ED9),$EE9)),1)</f>
        <v>2387</v>
      </c>
      <c r="CQ9"/>
      <c r="CS9" s="8"/>
      <c r="CT9" s="2">
        <f>FLOOR((CV9*$C9),0.01)</f>
        <v>3.75</v>
      </c>
      <c r="CU9" s="18">
        <f>CY9</f>
        <v>2787</v>
      </c>
      <c r="CV9" s="6">
        <f>gradings!M57</f>
        <v>1.8778999999999999</v>
      </c>
      <c r="CX9"/>
      <c r="CY9">
        <f>FLOOR(($EC9*POWER((CT9*100-$ED9),$EE9)),1)</f>
        <v>2787</v>
      </c>
      <c r="CZ9"/>
      <c r="DB9" s="8"/>
      <c r="DC9" s="2">
        <f>FLOOR((DE9*$C9),0.01)</f>
        <v>4.12</v>
      </c>
      <c r="DD9" s="18">
        <f>DH9</f>
        <v>3287</v>
      </c>
      <c r="DE9" s="6">
        <f>gradings!N57</f>
        <v>2.0634999999999999</v>
      </c>
      <c r="DG9"/>
      <c r="DH9">
        <f>FLOOR(($EC9*POWER((DC9*100-$ED9),$EE9)),1)</f>
        <v>3287</v>
      </c>
      <c r="DI9"/>
      <c r="DK9" s="8"/>
      <c r="DL9" s="2">
        <f>FLOOR((DN9*$C9),0.01)</f>
        <v>4.58</v>
      </c>
      <c r="DM9" s="18">
        <f>DQ9</f>
        <v>3942</v>
      </c>
      <c r="DN9" s="6">
        <f>gradings!O57</f>
        <v>2.2925</v>
      </c>
      <c r="DP9"/>
      <c r="DQ9">
        <f>FLOOR(($EC9*POWER((DL9*100-$ED9),$EE9)),1)</f>
        <v>3942</v>
      </c>
      <c r="DR9"/>
      <c r="DT9" s="8"/>
      <c r="DU9" s="2">
        <f>FLOOR((DW9*$C9),0.01)</f>
        <v>7</v>
      </c>
      <c r="DV9" s="18">
        <f>DZ9</f>
        <v>7902</v>
      </c>
      <c r="DW9" s="6">
        <f>gradings!P57</f>
        <v>3.5</v>
      </c>
      <c r="DY9"/>
      <c r="DZ9">
        <f>FLOOR(($EC9*POWER((DU9*100-$ED9),$EE9)),1)</f>
        <v>7902</v>
      </c>
      <c r="EA9"/>
      <c r="EB9"/>
      <c r="EC9">
        <v>0.84650000000000003</v>
      </c>
      <c r="ED9">
        <v>75</v>
      </c>
      <c r="EE9">
        <v>1.42</v>
      </c>
      <c r="EG9">
        <f>FLOOR((EC9*POWER((C9*100-ED9),EE9)),1)</f>
        <v>803</v>
      </c>
      <c r="EI9" t="str">
        <f t="shared" si="0"/>
        <v>high</v>
      </c>
    </row>
    <row r="10" spans="1:139">
      <c r="A10" s="1" t="str">
        <f>vocabulaire!B6</f>
        <v>400 m</v>
      </c>
      <c r="B10" s="14"/>
      <c r="C10" s="37">
        <v>49.91</v>
      </c>
      <c r="D10" s="2">
        <f>C10</f>
        <v>49.91</v>
      </c>
      <c r="E10" s="18">
        <f>EF10</f>
        <v>819</v>
      </c>
      <c r="G10" s="8"/>
      <c r="H10" s="2">
        <f>K10</f>
        <v>48.19</v>
      </c>
      <c r="I10" s="18">
        <f>L10</f>
        <v>900</v>
      </c>
      <c r="J10" s="6">
        <f>gradings!C58</f>
        <v>0.96540000000000004</v>
      </c>
      <c r="K10" s="2">
        <f>CEILING((J10*$D10),0.01)</f>
        <v>48.19</v>
      </c>
      <c r="L10">
        <f>FLOOR(($EC10*POWER(($ED10-K10),$EE10)),1)</f>
        <v>900</v>
      </c>
      <c r="M10"/>
      <c r="N10"/>
      <c r="P10" s="8"/>
      <c r="Q10" s="2">
        <f>T10</f>
        <v>46.69</v>
      </c>
      <c r="R10" s="18">
        <f>U10</f>
        <v>974</v>
      </c>
      <c r="S10" s="6">
        <f>gradings!D58</f>
        <v>0.93540000000000001</v>
      </c>
      <c r="T10" s="2">
        <f>CEILING((S10*$D10),0.01)</f>
        <v>46.69</v>
      </c>
      <c r="U10">
        <f>FLOOR(($EC10*POWER(($ED10-T10),$EE10)),1)</f>
        <v>974</v>
      </c>
      <c r="V10"/>
      <c r="W10"/>
      <c r="Y10" s="8"/>
      <c r="Z10" s="2">
        <f>AC10</f>
        <v>45.19</v>
      </c>
      <c r="AA10" s="18">
        <f>AD10</f>
        <v>1050</v>
      </c>
      <c r="AB10" s="6">
        <f>gradings!E58</f>
        <v>0.90539999999999998</v>
      </c>
      <c r="AC10" s="2">
        <f>CEILING((AB10*$D10),0.01)</f>
        <v>45.19</v>
      </c>
      <c r="AD10">
        <f>FLOOR(($EC10*POWER(($ED10-AC10),$EE10)),1)</f>
        <v>1050</v>
      </c>
      <c r="AE10"/>
      <c r="AF10"/>
      <c r="AI10" s="2">
        <f>AL10</f>
        <v>43.7</v>
      </c>
      <c r="AJ10" s="18">
        <f>AM10</f>
        <v>1128</v>
      </c>
      <c r="AK10" s="6">
        <f>gradings!F58</f>
        <v>0.87539999999999996</v>
      </c>
      <c r="AL10" s="2">
        <f>CEILING((AK10*$D10),0.01)</f>
        <v>43.7</v>
      </c>
      <c r="AM10">
        <f>FLOOR(($EC10*POWER(($ED10-AL10),$EE10)),1)</f>
        <v>1128</v>
      </c>
      <c r="AQ10" s="8"/>
      <c r="AR10" s="2">
        <f>AU10</f>
        <v>42.2</v>
      </c>
      <c r="AS10" s="18">
        <f>AV10</f>
        <v>1209</v>
      </c>
      <c r="AT10" s="6">
        <f>gradings!G58</f>
        <v>0.84540000000000004</v>
      </c>
      <c r="AU10" s="2">
        <f>CEILING((AT10*$D10),0.01)</f>
        <v>42.2</v>
      </c>
      <c r="AV10">
        <f>FLOOR(($EC10*POWER(($ED10-AU10),$EE10)),1)</f>
        <v>1209</v>
      </c>
      <c r="AW10"/>
      <c r="AX10"/>
      <c r="AZ10" s="8"/>
      <c r="BA10" s="2">
        <f>BD10</f>
        <v>40.700000000000003</v>
      </c>
      <c r="BB10" s="18">
        <f>BE10</f>
        <v>1293</v>
      </c>
      <c r="BC10" s="6">
        <f>gradings!H58</f>
        <v>0.81540000000000001</v>
      </c>
      <c r="BD10" s="2">
        <f>CEILING((BC10*$D10),0.01)</f>
        <v>40.700000000000003</v>
      </c>
      <c r="BE10">
        <f>FLOOR(($EC10*POWER(($ED10-BD10),$EE10)),1)</f>
        <v>1293</v>
      </c>
      <c r="BF10"/>
      <c r="BG10"/>
      <c r="BI10" s="8"/>
      <c r="BJ10" s="2">
        <f>BM10</f>
        <v>39.11</v>
      </c>
      <c r="BK10" s="18">
        <f>BN10</f>
        <v>1385</v>
      </c>
      <c r="BL10" s="6">
        <f>gradings!I58</f>
        <v>0.78359999999999996</v>
      </c>
      <c r="BM10" s="2">
        <f>CEILING((BL10*$D10),0.01)</f>
        <v>39.11</v>
      </c>
      <c r="BN10">
        <f>FLOOR(($EC10*POWER(($ED10-BM10),$EE10)),1)</f>
        <v>1385</v>
      </c>
      <c r="BO10"/>
      <c r="BP10"/>
      <c r="BR10" s="8"/>
      <c r="BS10" s="2">
        <f>BV10</f>
        <v>37.24</v>
      </c>
      <c r="BT10" s="18">
        <f>BK10</f>
        <v>1385</v>
      </c>
      <c r="BU10" s="6">
        <f>gradings!J58</f>
        <v>0.746</v>
      </c>
      <c r="BV10" s="2">
        <f>CEILING((BU10*$D10),0.01)</f>
        <v>37.24</v>
      </c>
      <c r="BW10">
        <f>FLOOR(($EC10*POWER(($ED10-BV10),$EE10)),1)</f>
        <v>1496</v>
      </c>
      <c r="BX10"/>
      <c r="BY10"/>
      <c r="CA10" s="8"/>
      <c r="CB10" s="2">
        <f>CE10</f>
        <v>34.86</v>
      </c>
      <c r="CC10" s="18">
        <f>CF10</f>
        <v>1643</v>
      </c>
      <c r="CD10" s="6">
        <f>gradings!K58</f>
        <v>0.69840000000000002</v>
      </c>
      <c r="CE10" s="2">
        <f>CEILING((CD10*$D10),0.01)</f>
        <v>34.86</v>
      </c>
      <c r="CF10">
        <f>FLOOR(($EC10*POWER(($ED10-CE10),$EE10)),1)</f>
        <v>1643</v>
      </c>
      <c r="CG10"/>
      <c r="CH10"/>
      <c r="CJ10" s="8"/>
      <c r="CK10" s="2">
        <f>CN10</f>
        <v>31.76</v>
      </c>
      <c r="CL10" s="18">
        <f>CO10</f>
        <v>1844</v>
      </c>
      <c r="CM10" s="6">
        <f>gradings!L58</f>
        <v>0.63629999999999998</v>
      </c>
      <c r="CN10" s="2">
        <f>CEILING((CM10*$D10),0.01)</f>
        <v>31.76</v>
      </c>
      <c r="CO10">
        <f>FLOOR(($EC10*POWER(($ED10-CN10),$EE10)),1)</f>
        <v>1844</v>
      </c>
      <c r="CP10"/>
      <c r="CQ10"/>
      <c r="CS10" s="8"/>
      <c r="CT10" s="2">
        <f>CW10</f>
        <v>27.7</v>
      </c>
      <c r="CU10" s="18">
        <f>CX10</f>
        <v>2122</v>
      </c>
      <c r="CV10" s="6">
        <f>gradings!M58</f>
        <v>0.55479999999999996</v>
      </c>
      <c r="CW10" s="2">
        <f>CEILING((CV10*$D10),0.01)</f>
        <v>27.7</v>
      </c>
      <c r="CX10">
        <f>FLOOR(($EC10*POWER(($ED10-CW10),$EE10)),1)</f>
        <v>2122</v>
      </c>
      <c r="CY10"/>
      <c r="CZ10"/>
      <c r="DB10" s="8"/>
      <c r="DC10" s="2">
        <f>DF10</f>
        <v>22.39</v>
      </c>
      <c r="DD10" s="18">
        <f>DG10</f>
        <v>2513</v>
      </c>
      <c r="DE10" s="6">
        <f>gradings!N58</f>
        <v>0.44850000000000001</v>
      </c>
      <c r="DF10" s="2">
        <f>CEILING((DE10*$D10),0.01)</f>
        <v>22.39</v>
      </c>
      <c r="DG10">
        <f>FLOOR(($EC10*POWER(($ED10-DF10),$EE10)),1)</f>
        <v>2513</v>
      </c>
      <c r="DH10"/>
      <c r="DI10"/>
      <c r="DK10" s="8"/>
      <c r="DL10" s="2">
        <f>DO10</f>
        <v>15.55</v>
      </c>
      <c r="DM10" s="18">
        <f>DP10</f>
        <v>3059</v>
      </c>
      <c r="DN10" s="6">
        <f>gradings!O58</f>
        <v>0.31140000000000001</v>
      </c>
      <c r="DO10" s="2">
        <f>CEILING((DN10*$D10),0.01)</f>
        <v>15.55</v>
      </c>
      <c r="DP10">
        <f>FLOOR(($EC10*POWER(($ED10-DO10),$EE10)),1)</f>
        <v>3059</v>
      </c>
      <c r="DQ10"/>
      <c r="DR10"/>
      <c r="DT10" s="8"/>
      <c r="DU10" s="2">
        <f>DX10</f>
        <v>12.33</v>
      </c>
      <c r="DV10" s="18">
        <f>DY10</f>
        <v>3059</v>
      </c>
      <c r="DW10" s="6">
        <f>gradings!P58</f>
        <v>0.24690000000000001</v>
      </c>
      <c r="DX10" s="2">
        <f>CEILING((DW10*$D10),0.01)</f>
        <v>12.33</v>
      </c>
      <c r="DY10">
        <f>FLOOR(($EC10*POWER(($ED10-DL10),$EE10)),1)</f>
        <v>3059</v>
      </c>
      <c r="DZ10"/>
      <c r="EA10"/>
      <c r="EB10"/>
      <c r="EC10">
        <v>1.53775</v>
      </c>
      <c r="ED10">
        <v>82</v>
      </c>
      <c r="EE10">
        <v>1.81</v>
      </c>
      <c r="EF10">
        <f>FLOOR((EC10*POWER((ED10-D10),EE10)),1)</f>
        <v>819</v>
      </c>
      <c r="EI10" t="str">
        <f t="shared" si="0"/>
        <v>400 m</v>
      </c>
    </row>
    <row r="11" spans="1:139">
      <c r="A11" s="1" t="str">
        <f>vocabulaire!B24</f>
        <v>hammer</v>
      </c>
      <c r="B11" s="14"/>
      <c r="C11" s="37">
        <v>27.29</v>
      </c>
      <c r="E11" s="18">
        <f>EH11</f>
        <v>307</v>
      </c>
      <c r="G11" s="8"/>
      <c r="H11" s="2">
        <f>FLOOR((J11*$C11),0.01)</f>
        <v>28.1</v>
      </c>
      <c r="I11" s="18">
        <f>N11</f>
        <v>320</v>
      </c>
      <c r="J11" s="6">
        <f>gradings!C59</f>
        <v>1.03</v>
      </c>
      <c r="K11" s="2"/>
      <c r="L11"/>
      <c r="M11"/>
      <c r="N11">
        <f>FLOOR(($EC11*POWER((H11-$ED11),$EE11)),1)</f>
        <v>320</v>
      </c>
      <c r="P11" s="8"/>
      <c r="Q11" s="2">
        <f>FLOOR((S11*$C11),0.01)</f>
        <v>30.7</v>
      </c>
      <c r="R11" s="18">
        <f>W11</f>
        <v>362</v>
      </c>
      <c r="S11" s="6">
        <f>gradings!D59</f>
        <v>1.1252</v>
      </c>
      <c r="T11" s="2"/>
      <c r="U11"/>
      <c r="V11"/>
      <c r="W11">
        <f>FLOOR(($EC11*POWER((Q11-$ED11),$EE11)),1)</f>
        <v>362</v>
      </c>
      <c r="Y11" s="8"/>
      <c r="Z11" s="2">
        <f>FLOOR((AB11*$C11),0.01)</f>
        <v>33.83</v>
      </c>
      <c r="AA11" s="18">
        <f>AF11</f>
        <v>412</v>
      </c>
      <c r="AB11" s="6">
        <f>gradings!E59</f>
        <v>1.2397</v>
      </c>
      <c r="AC11" s="2"/>
      <c r="AD11"/>
      <c r="AE11"/>
      <c r="AF11">
        <f>FLOOR(($EC11*POWER((Z11-$ED11),$EE11)),1)</f>
        <v>412</v>
      </c>
      <c r="AI11" s="2">
        <f>FLOOR((AK11*$C11),0.01)</f>
        <v>32.369999999999997</v>
      </c>
      <c r="AJ11" s="18">
        <f>AO11</f>
        <v>389</v>
      </c>
      <c r="AK11" s="6">
        <f>gradings!F59</f>
        <v>1.1863999999999999</v>
      </c>
      <c r="AO11">
        <f>FLOOR(($EC11*POWER((AI11-$ED11),$EE11)),1)</f>
        <v>389</v>
      </c>
      <c r="AQ11" s="8"/>
      <c r="AR11" s="2">
        <f>FLOOR((AT11*$C11),0.01)</f>
        <v>35.869999999999997</v>
      </c>
      <c r="AS11" s="18">
        <f>AX11</f>
        <v>445</v>
      </c>
      <c r="AT11" s="6">
        <f>gradings!G59</f>
        <v>1.3145</v>
      </c>
      <c r="AV11"/>
      <c r="AW11"/>
      <c r="AX11">
        <f>FLOOR(($EC11*POWER((AR11-$ED11),$EE11)),1)</f>
        <v>445</v>
      </c>
      <c r="AZ11" s="8"/>
      <c r="BA11" s="2">
        <f>FLOOR((BC11*$C11),0.01)</f>
        <v>35.700000000000003</v>
      </c>
      <c r="BB11" s="18">
        <f>BG11</f>
        <v>442</v>
      </c>
      <c r="BC11" s="6">
        <f>gradings!H59</f>
        <v>1.3082</v>
      </c>
      <c r="BE11"/>
      <c r="BF11"/>
      <c r="BG11">
        <f>FLOOR(($EC11*POWER((BA11-$ED11),$EE11)),1)</f>
        <v>442</v>
      </c>
      <c r="BI11" s="8"/>
      <c r="BJ11" s="2">
        <f>FLOOR((BL11*$C11),0.01)</f>
        <v>39.99</v>
      </c>
      <c r="BK11" s="18">
        <f>BP11</f>
        <v>512</v>
      </c>
      <c r="BL11" s="6">
        <f>gradings!I59</f>
        <v>1.4656</v>
      </c>
      <c r="BN11"/>
      <c r="BO11"/>
      <c r="BP11">
        <f>FLOOR(($EC11*POWER((BJ11-$ED11),$EE11)),1)</f>
        <v>512</v>
      </c>
      <c r="BR11" s="8"/>
      <c r="BS11" s="2">
        <f>FLOOR((BU11*$C11),0.01)</f>
        <v>39.630000000000003</v>
      </c>
      <c r="BT11" s="18">
        <f>BY11</f>
        <v>506</v>
      </c>
      <c r="BU11" s="6">
        <f>gradings!J59</f>
        <v>1.4523999999999999</v>
      </c>
      <c r="BW11"/>
      <c r="BX11"/>
      <c r="BY11">
        <f>FLOOR(($EC11*POWER((BS11-$ED11),$EE11)),1)</f>
        <v>506</v>
      </c>
      <c r="CA11" s="8"/>
      <c r="CB11" s="2">
        <f>FLOOR((CD11*$C11),0.01)</f>
        <v>45</v>
      </c>
      <c r="CC11" s="18">
        <f>CH11</f>
        <v>594</v>
      </c>
      <c r="CD11" s="6">
        <f>gradings!K59</f>
        <v>1.649</v>
      </c>
      <c r="CF11"/>
      <c r="CG11"/>
      <c r="CH11">
        <f>FLOOR(($EC11*POWER((CB11-$ED11),$EE11)),1)</f>
        <v>594</v>
      </c>
      <c r="CJ11" s="8"/>
      <c r="CK11" s="2">
        <f>FLOOR((CM11*$C11),0.01)</f>
        <v>50.9</v>
      </c>
      <c r="CL11" s="18">
        <f>CQ11</f>
        <v>691</v>
      </c>
      <c r="CM11" s="6">
        <f>gradings!L59</f>
        <v>1.8653999999999999</v>
      </c>
      <c r="CO11"/>
      <c r="CP11"/>
      <c r="CQ11">
        <f>FLOOR(($EC11*POWER((CK11-$ED11),$EE11)),1)</f>
        <v>691</v>
      </c>
      <c r="CS11" s="8"/>
      <c r="CT11" s="2">
        <f>FLOOR((CV11*$C11),0.01)</f>
        <v>60.61</v>
      </c>
      <c r="CU11" s="18">
        <f>CZ11</f>
        <v>853</v>
      </c>
      <c r="CV11" s="6">
        <f>gradings!M59</f>
        <v>2.2212000000000001</v>
      </c>
      <c r="CX11"/>
      <c r="CY11"/>
      <c r="CZ11">
        <f>FLOOR(($EC11*POWER((CT11-$ED11),$EE11)),1)</f>
        <v>853</v>
      </c>
      <c r="DB11" s="8"/>
      <c r="DC11" s="2">
        <f>FLOOR((DE11*$C11),0.01)</f>
        <v>75.36</v>
      </c>
      <c r="DD11" s="18">
        <f>DI11</f>
        <v>1101</v>
      </c>
      <c r="DE11" s="6">
        <f>gradings!N59</f>
        <v>2.7616000000000001</v>
      </c>
      <c r="DG11"/>
      <c r="DH11"/>
      <c r="DI11">
        <f>FLOOR(($EC11*POWER((DC11-$ED11),$EE11)),1)</f>
        <v>1101</v>
      </c>
      <c r="DK11" s="8"/>
      <c r="DL11" s="2">
        <f>FLOOR((DN11*$C11),0.01)</f>
        <v>100.68</v>
      </c>
      <c r="DM11" s="18">
        <f>DR11</f>
        <v>1533</v>
      </c>
      <c r="DN11" s="6">
        <f>gradings!O59</f>
        <v>3.6894999999999998</v>
      </c>
      <c r="DP11"/>
      <c r="DQ11"/>
      <c r="DR11">
        <f>FLOOR(($EC11*POWER((DL11-$ED11),$EE11)),1)</f>
        <v>1533</v>
      </c>
      <c r="DT11" s="8"/>
      <c r="DU11" s="2">
        <f>FLOOR((DW11*$C11),0.01)</f>
        <v>153.83000000000001</v>
      </c>
      <c r="DV11" s="18">
        <f>EA11</f>
        <v>2458</v>
      </c>
      <c r="DW11" s="6">
        <f>gradings!P59</f>
        <v>5.6368999999999998</v>
      </c>
      <c r="DY11"/>
      <c r="DZ11"/>
      <c r="EA11">
        <f>FLOOR(($EC11*POWER((DU11-$ED11),$EE11)),1)</f>
        <v>2458</v>
      </c>
      <c r="EB11"/>
      <c r="EC11">
        <v>13.0449</v>
      </c>
      <c r="ED11">
        <v>7</v>
      </c>
      <c r="EE11">
        <v>1.05</v>
      </c>
      <c r="EH11">
        <f>FLOOR((EC11*POWER((C11-ED11),EE11)),1)</f>
        <v>307</v>
      </c>
      <c r="EI11" t="str">
        <f>A11</f>
        <v>hammer</v>
      </c>
    </row>
    <row r="12" spans="1:139" ht="12.75" thickBot="1">
      <c r="A12" s="1" t="str">
        <f>vocabulaire!B17</f>
        <v>3000 sc</v>
      </c>
      <c r="B12" s="16">
        <v>10</v>
      </c>
      <c r="C12" s="42">
        <v>52.35</v>
      </c>
      <c r="D12" s="2">
        <f>60*B12+C12</f>
        <v>652.35</v>
      </c>
      <c r="E12" s="18">
        <f>EF12</f>
        <v>693</v>
      </c>
      <c r="G12" s="8">
        <f>FLOOR((K12/60),1)</f>
        <v>10</v>
      </c>
      <c r="H12" s="3">
        <f>K12-60*G12</f>
        <v>33.889999999999986</v>
      </c>
      <c r="I12" s="18">
        <f>L12</f>
        <v>742</v>
      </c>
      <c r="J12" s="6">
        <f>gradings!C60</f>
        <v>0.97170000000000001</v>
      </c>
      <c r="K12" s="2">
        <f>CEILING((J12*$D12),0.01)</f>
        <v>633.89</v>
      </c>
      <c r="L12">
        <f>FLOOR(($EC12*POWER(($ED12-K12),$EE12)),1)</f>
        <v>742</v>
      </c>
      <c r="M12"/>
      <c r="N12"/>
      <c r="P12" s="8">
        <f>FLOOR((T12/60),1)</f>
        <v>10</v>
      </c>
      <c r="Q12" s="3">
        <f>T12-60*P12</f>
        <v>6.1000000000000227</v>
      </c>
      <c r="R12" s="18">
        <f>U12</f>
        <v>819</v>
      </c>
      <c r="S12" s="6">
        <f>gradings!D60</f>
        <v>0.92910000000000004</v>
      </c>
      <c r="T12" s="2">
        <f>CEILING((S12*$D12),0.01)</f>
        <v>606.1</v>
      </c>
      <c r="U12">
        <f>FLOOR(($EC12*POWER(($ED12-T12),$EE12)),1)</f>
        <v>819</v>
      </c>
      <c r="V12"/>
      <c r="W12"/>
      <c r="Y12" s="8">
        <f>FLOOR((AC12/60),1)</f>
        <v>9</v>
      </c>
      <c r="Z12" s="3">
        <f>AC12-60*Y12</f>
        <v>38.050000000000068</v>
      </c>
      <c r="AA12" s="18">
        <f>AD12</f>
        <v>900</v>
      </c>
      <c r="AB12" s="6">
        <f>gradings!E60</f>
        <v>0.8861</v>
      </c>
      <c r="AC12" s="2">
        <f>CEILING((AB12*$D12),0.01)</f>
        <v>578.05000000000007</v>
      </c>
      <c r="AD12">
        <f>FLOOR(($EC12*POWER(($ED12-AC12),$EE12)),1)</f>
        <v>900</v>
      </c>
      <c r="AE12"/>
      <c r="AF12"/>
      <c r="AH12" s="8">
        <f>FLOOR((AL12/60),1)</f>
        <v>9</v>
      </c>
      <c r="AI12" s="3">
        <f>AL12-60*AH12</f>
        <v>9.5399999999999636</v>
      </c>
      <c r="AJ12" s="18">
        <f>AM12</f>
        <v>987</v>
      </c>
      <c r="AK12" s="6">
        <f>gradings!F60</f>
        <v>0.84240000000000004</v>
      </c>
      <c r="AL12" s="2">
        <f>CEILING((AK12*$D12),0.01)</f>
        <v>549.54</v>
      </c>
      <c r="AM12">
        <f>FLOOR(($EC12*POWER(($ED12-AL12),$EE12)),1)</f>
        <v>987</v>
      </c>
      <c r="AQ12" s="8">
        <f>FLOOR((AU12/60),1)</f>
        <v>8</v>
      </c>
      <c r="AR12" s="3">
        <f>AU12-60*AQ12</f>
        <v>40.32000000000005</v>
      </c>
      <c r="AS12" s="18">
        <f>AV12</f>
        <v>1079</v>
      </c>
      <c r="AT12" s="6">
        <f>gradings!G60</f>
        <v>0.79759999999999998</v>
      </c>
      <c r="AU12" s="2">
        <f>CEILING((AT12*$D12),0.01)</f>
        <v>520.32000000000005</v>
      </c>
      <c r="AV12">
        <f>FLOOR(($EC12*POWER(($ED12-AU12),$EE12)),1)</f>
        <v>1079</v>
      </c>
      <c r="AW12"/>
      <c r="AX12"/>
      <c r="AZ12" s="8">
        <f>FLOOR((BD12/60),1)</f>
        <v>8</v>
      </c>
      <c r="BA12" s="3">
        <f>BD12-60*AZ12</f>
        <v>19.970000000000027</v>
      </c>
      <c r="BB12" s="18">
        <f>BE12</f>
        <v>1146</v>
      </c>
      <c r="BC12" s="6">
        <f>gradings!H60</f>
        <v>0.76639999999999997</v>
      </c>
      <c r="BD12" s="2">
        <f>CEILING((BC12*$D12),0.01)</f>
        <v>499.97</v>
      </c>
      <c r="BE12">
        <f>FLOOR(($EC12*POWER(($ED12-BD12),$EE12)),1)</f>
        <v>1146</v>
      </c>
      <c r="BF12"/>
      <c r="BG12"/>
      <c r="BI12" s="8">
        <f>FLOOR((BM12/60),1)</f>
        <v>7</v>
      </c>
      <c r="BJ12" s="3">
        <f>BM12-60*BI12</f>
        <v>47.610000000000014</v>
      </c>
      <c r="BK12" s="18">
        <f>BN12</f>
        <v>1256</v>
      </c>
      <c r="BL12" s="6">
        <f>gradings!I60</f>
        <v>0.71679999999999999</v>
      </c>
      <c r="BM12" s="2">
        <f>CEILING((BL12*$D12),0.01)</f>
        <v>467.61</v>
      </c>
      <c r="BN12">
        <f>FLOOR(($EC12*POWER(($ED12-BM12),$EE12)),1)</f>
        <v>1256</v>
      </c>
      <c r="BO12"/>
      <c r="BP12"/>
      <c r="BR12" s="8">
        <f>FLOOR((BV12/60),1)</f>
        <v>7</v>
      </c>
      <c r="BS12" s="3">
        <f>BV12-60*BR12</f>
        <v>13.300000000000011</v>
      </c>
      <c r="BT12" s="18">
        <f>BW12</f>
        <v>1378</v>
      </c>
      <c r="BU12" s="6">
        <f>gradings!J60</f>
        <v>0.66420000000000001</v>
      </c>
      <c r="BV12" s="2">
        <f>CEILING((BU12*$D12),0.01)</f>
        <v>433.3</v>
      </c>
      <c r="BW12">
        <f>FLOOR(($EC12*POWER(($ED12-BV12),$EE12)),1)</f>
        <v>1378</v>
      </c>
      <c r="BX12"/>
      <c r="BY12"/>
      <c r="CA12" s="8">
        <f>FLOOR((CE12/60),1)</f>
        <v>6</v>
      </c>
      <c r="CB12" s="3">
        <f>CE12-60*CA12</f>
        <v>36.569999999999993</v>
      </c>
      <c r="CC12" s="18">
        <f>CF12</f>
        <v>1514</v>
      </c>
      <c r="CD12" s="6">
        <f>gradings!K60</f>
        <v>0.6079</v>
      </c>
      <c r="CE12" s="2">
        <f>CEILING((CD12*$D12),0.01)</f>
        <v>396.57</v>
      </c>
      <c r="CF12">
        <f>FLOOR(($EC12*POWER(($ED12-CE12),$EE12)),1)</f>
        <v>1514</v>
      </c>
      <c r="CG12"/>
      <c r="CH12"/>
      <c r="CJ12" s="8">
        <f>FLOOR((CN12/60),1)</f>
        <v>5</v>
      </c>
      <c r="CK12" s="3">
        <f>CN12-60*CJ12</f>
        <v>56.579999999999984</v>
      </c>
      <c r="CL12" s="18">
        <f>CO12</f>
        <v>1669</v>
      </c>
      <c r="CM12" s="6">
        <f>gradings!L60</f>
        <v>0.54659999999999997</v>
      </c>
      <c r="CN12" s="2">
        <f>CEILING((CM12*$D12),0.01)</f>
        <v>356.58</v>
      </c>
      <c r="CO12">
        <f>FLOOR(($EC12*POWER(($ED12-CN12),$EE12)),1)</f>
        <v>1669</v>
      </c>
      <c r="CP12"/>
      <c r="CQ12"/>
      <c r="CS12" s="8">
        <f>FLOOR((CW12/60),1)</f>
        <v>0</v>
      </c>
      <c r="CT12" s="3">
        <f>CW12-60*CS12</f>
        <v>0</v>
      </c>
      <c r="CU12" s="18">
        <f>CX12</f>
        <v>3367</v>
      </c>
      <c r="CV12" s="6">
        <f>gradings!M60</f>
        <v>0</v>
      </c>
      <c r="CW12" s="2">
        <f>CEILING((CV12*$D12),0.01)</f>
        <v>0</v>
      </c>
      <c r="CX12">
        <f>FLOOR(($EC12*POWER(($ED12-CW12),$EE12)),1)</f>
        <v>3367</v>
      </c>
      <c r="CY12"/>
      <c r="CZ12"/>
      <c r="DB12" s="8">
        <f>FLOOR((DF12/60),1)</f>
        <v>0</v>
      </c>
      <c r="DC12" s="3">
        <f>DF12-60*DB12</f>
        <v>0</v>
      </c>
      <c r="DD12" s="18">
        <f>DG12</f>
        <v>3367</v>
      </c>
      <c r="DE12" s="6">
        <f>gradings!N60</f>
        <v>0</v>
      </c>
      <c r="DF12" s="2">
        <f>CEILING((DE12*$D12),0.01)</f>
        <v>0</v>
      </c>
      <c r="DG12">
        <f>FLOOR(($EC12*POWER(($ED12-DF12),$EE12)),1)</f>
        <v>3367</v>
      </c>
      <c r="DH12"/>
      <c r="DI12"/>
      <c r="DK12" s="8">
        <f>FLOOR((DO12/60),1)</f>
        <v>0</v>
      </c>
      <c r="DL12" s="3">
        <f>DO12-60*DK12</f>
        <v>0</v>
      </c>
      <c r="DM12" s="18">
        <f>DP12</f>
        <v>3367</v>
      </c>
      <c r="DN12" s="6">
        <f>gradings!O60</f>
        <v>0</v>
      </c>
      <c r="DO12" s="2">
        <f>CEILING((DN12*$D12),0.01)</f>
        <v>0</v>
      </c>
      <c r="DP12">
        <f>FLOOR(($EC12*POWER(($ED12-DO12),$EE12)),1)</f>
        <v>3367</v>
      </c>
      <c r="DQ12"/>
      <c r="DR12"/>
      <c r="DT12" s="8">
        <f>FLOOR((DX12/60),1)</f>
        <v>0</v>
      </c>
      <c r="DU12" s="3">
        <f>DX12-60*DT12</f>
        <v>0</v>
      </c>
      <c r="DV12" s="18">
        <f>DY12</f>
        <v>3367</v>
      </c>
      <c r="DW12" s="6">
        <f>gradings!P60</f>
        <v>0</v>
      </c>
      <c r="DX12" s="2">
        <f>CEILING((DW12*$D12),0.01)</f>
        <v>0</v>
      </c>
      <c r="DY12">
        <f>FLOOR(($EC12*POWER(($ED12-DX12),$EE12)),1)</f>
        <v>3367</v>
      </c>
      <c r="DZ12"/>
      <c r="EA12"/>
      <c r="EB12"/>
      <c r="EC12">
        <v>5.11E-3</v>
      </c>
      <c r="ED12">
        <v>1155</v>
      </c>
      <c r="EE12">
        <v>1.9</v>
      </c>
      <c r="EF12">
        <f>FLOOR((EC12*POWER((ED12-D12),EE12)),1)</f>
        <v>693</v>
      </c>
      <c r="EI12" t="str">
        <f>A12</f>
        <v>3000 sc</v>
      </c>
    </row>
    <row r="13" spans="1:139" s="11" customFormat="1">
      <c r="A13" s="19" t="str">
        <f>vocabulaire!B30</f>
        <v>day 1</v>
      </c>
      <c r="B13" s="32"/>
      <c r="C13" s="40"/>
      <c r="D13" s="21"/>
      <c r="E13" s="22">
        <f>SUM(E3:E12)</f>
        <v>6886</v>
      </c>
      <c r="F13" s="22"/>
      <c r="G13" s="22"/>
      <c r="H13" s="22"/>
      <c r="I13" s="22">
        <f>SUM(I3:I12)</f>
        <v>7274</v>
      </c>
      <c r="J13" s="6">
        <f>gradings!C61</f>
        <v>0</v>
      </c>
      <c r="K13" s="22">
        <f>SUM(K3:K12)</f>
        <v>1806.3000000000002</v>
      </c>
      <c r="L13" s="22">
        <f>SUM(L3:L12)</f>
        <v>4910</v>
      </c>
      <c r="M13" s="22">
        <f>SUM(M3:M12)</f>
        <v>1529</v>
      </c>
      <c r="N13" s="22">
        <f>SUM(N3:N12)</f>
        <v>835</v>
      </c>
      <c r="O13" s="22"/>
      <c r="P13" s="22"/>
      <c r="Q13" s="22"/>
      <c r="R13" s="22">
        <f>SUM(R3:R12)</f>
        <v>7907</v>
      </c>
      <c r="S13" s="6">
        <f>gradings!D61</f>
        <v>0</v>
      </c>
      <c r="T13" s="22">
        <f>SUM(T3:T12)</f>
        <v>1738.7000000000003</v>
      </c>
      <c r="U13" s="22">
        <f>SUM(U3:U12)</f>
        <v>5333</v>
      </c>
      <c r="V13" s="22">
        <f>SUM(V3:V12)</f>
        <v>1651</v>
      </c>
      <c r="W13" s="22">
        <f>SUM(W3:W12)</f>
        <v>923</v>
      </c>
      <c r="X13" s="22"/>
      <c r="Y13" s="22"/>
      <c r="Z13" s="22"/>
      <c r="AA13" s="22">
        <f>SUM(AA3:AA12)</f>
        <v>8649</v>
      </c>
      <c r="AB13" s="6">
        <f>gradings!E61</f>
        <v>0</v>
      </c>
      <c r="AC13" s="22">
        <f>SUM(AC3:AC12)</f>
        <v>1670.42</v>
      </c>
      <c r="AD13" s="22">
        <f>SUM(AD3:AD12)</f>
        <v>5770</v>
      </c>
      <c r="AE13" s="22">
        <f>SUM(AE3:AE12)</f>
        <v>1851</v>
      </c>
      <c r="AF13" s="22">
        <f>SUM(AF3:AF12)</f>
        <v>1028</v>
      </c>
      <c r="AG13" s="22"/>
      <c r="AH13" s="22"/>
      <c r="AI13" s="22"/>
      <c r="AJ13" s="22">
        <f>SUM(AJ3:AJ12)</f>
        <v>9286</v>
      </c>
      <c r="AK13" s="6">
        <f>gradings!F61</f>
        <v>0</v>
      </c>
      <c r="AL13" s="22">
        <f>SUM(AL3:AL12)</f>
        <v>1601.06</v>
      </c>
      <c r="AM13" s="22">
        <f>SUM(AM3:AM12)</f>
        <v>6217</v>
      </c>
      <c r="AN13" s="22">
        <f>SUM(AN3:AN12)</f>
        <v>2083</v>
      </c>
      <c r="AO13" s="22">
        <f>SUM(AO3:AO12)</f>
        <v>986</v>
      </c>
      <c r="AP13" s="22"/>
      <c r="AQ13" s="22"/>
      <c r="AR13" s="22"/>
      <c r="AS13" s="22">
        <f>SUM(AS3:AS12)</f>
        <v>10151</v>
      </c>
      <c r="AT13" s="6">
        <f>gradings!G61</f>
        <v>0</v>
      </c>
      <c r="AU13" s="22">
        <f>SUM(AU3:AU12)</f>
        <v>1529.6100000000001</v>
      </c>
      <c r="AV13" s="22">
        <f>SUM(AV3:AV12)</f>
        <v>6701</v>
      </c>
      <c r="AW13" s="22">
        <f>SUM(AW3:AW12)</f>
        <v>2348</v>
      </c>
      <c r="AX13" s="22">
        <f>SUM(AX3:AX12)</f>
        <v>1102</v>
      </c>
      <c r="AY13" s="22"/>
      <c r="AZ13" s="22"/>
      <c r="BA13" s="22"/>
      <c r="BB13" s="22">
        <f>SUM(BB3:BB12)</f>
        <v>10895</v>
      </c>
      <c r="BC13" s="6">
        <f>gradings!H61</f>
        <v>0</v>
      </c>
      <c r="BD13" s="22">
        <f>SUM(BD3:BD12)</f>
        <v>1465.68</v>
      </c>
      <c r="BE13" s="22">
        <f>SUM(BE3:BE12)</f>
        <v>7145</v>
      </c>
      <c r="BF13" s="22">
        <f>SUM(BF3:BF12)</f>
        <v>2665</v>
      </c>
      <c r="BG13" s="22">
        <f>SUM(BG3:BG12)</f>
        <v>1085</v>
      </c>
      <c r="BH13" s="22"/>
      <c r="BI13" s="22"/>
      <c r="BJ13" s="22"/>
      <c r="BK13" s="22">
        <f>SUM(BK3:BK12)</f>
        <v>11968</v>
      </c>
      <c r="BL13" s="6">
        <f>gradings!I61</f>
        <v>0</v>
      </c>
      <c r="BM13" s="22">
        <f>SUM(BM3:BM12)</f>
        <v>1386.81</v>
      </c>
      <c r="BN13" s="22">
        <f>SUM(BN3:BN12)</f>
        <v>7701</v>
      </c>
      <c r="BO13" s="22">
        <f>SUM(BO3:BO12)</f>
        <v>3042</v>
      </c>
      <c r="BP13" s="22">
        <f>SUM(BP3:BP12)</f>
        <v>1225</v>
      </c>
      <c r="BQ13" s="22"/>
      <c r="BR13" s="22"/>
      <c r="BS13" s="22"/>
      <c r="BT13" s="22">
        <f>SUM(BT3:BT12)</f>
        <v>12873</v>
      </c>
      <c r="BU13" s="6">
        <f>gradings!J61</f>
        <v>0</v>
      </c>
      <c r="BV13" s="22">
        <f>SUM(BV3:BV12)</f>
        <v>1302.4100000000001</v>
      </c>
      <c r="BW13" s="22">
        <f>SUM(BW3:BW12)</f>
        <v>8327</v>
      </c>
      <c r="BX13" s="22">
        <f>SUM(BX3:BX12)</f>
        <v>3487</v>
      </c>
      <c r="BY13" s="22">
        <f>SUM(BY3:BY12)</f>
        <v>1170</v>
      </c>
      <c r="BZ13" s="22"/>
      <c r="CA13" s="22"/>
      <c r="CB13" s="22"/>
      <c r="CC13" s="22">
        <f>SUM(CC3:CC12)</f>
        <v>14427</v>
      </c>
      <c r="CD13" s="6">
        <f>gradings!K61</f>
        <v>0</v>
      </c>
      <c r="CE13" s="22">
        <f>SUM(CE3:CE12)</f>
        <v>1210.8800000000001</v>
      </c>
      <c r="CF13" s="22">
        <f>SUM(CF3:CF12)</f>
        <v>9061</v>
      </c>
      <c r="CG13" s="22">
        <f>SUM(CG3:CG12)</f>
        <v>4035</v>
      </c>
      <c r="CH13" s="22">
        <f>SUM(CH3:CH12)</f>
        <v>1331</v>
      </c>
      <c r="CI13" s="22"/>
      <c r="CJ13" s="22"/>
      <c r="CK13" s="22"/>
      <c r="CL13" s="22">
        <f>SUM(CL3:CL12)</f>
        <v>16155</v>
      </c>
      <c r="CM13" s="6">
        <f>gradings!L61</f>
        <v>0</v>
      </c>
      <c r="CN13" s="22">
        <f>SUM(CN3:CN12)</f>
        <v>1109.92</v>
      </c>
      <c r="CO13" s="22">
        <f>SUM(CO3:CO12)</f>
        <v>9942</v>
      </c>
      <c r="CP13" s="22">
        <f>SUM(CP3:CP12)</f>
        <v>4719</v>
      </c>
      <c r="CQ13" s="22">
        <f>SUM(CQ3:CQ12)</f>
        <v>1494</v>
      </c>
      <c r="CR13" s="22"/>
      <c r="CS13" s="22"/>
      <c r="CT13" s="22"/>
      <c r="CU13" s="22">
        <f>SUM(CU3:CU12)</f>
        <v>25218</v>
      </c>
      <c r="CV13" s="6">
        <f>gradings!M61</f>
        <v>0</v>
      </c>
      <c r="CW13" s="22"/>
      <c r="CX13" s="22"/>
      <c r="CY13" s="22"/>
      <c r="CZ13" s="22"/>
      <c r="DA13" s="22"/>
      <c r="DB13" s="22"/>
      <c r="DC13" s="22"/>
      <c r="DD13" s="22">
        <f>SUM(DD3:DD12)</f>
        <v>27407</v>
      </c>
      <c r="DE13" s="6">
        <f>gradings!N61</f>
        <v>0</v>
      </c>
      <c r="DF13" s="22"/>
      <c r="DG13" s="22"/>
      <c r="DH13" s="22"/>
      <c r="DI13" s="22"/>
      <c r="DJ13" s="22"/>
      <c r="DK13" s="22"/>
      <c r="DL13" s="22"/>
      <c r="DM13" s="22">
        <f>SUM(DM3:DM12)</f>
        <v>30539</v>
      </c>
      <c r="DN13" s="6">
        <f>gradings!O61</f>
        <v>0</v>
      </c>
      <c r="DO13" s="22"/>
      <c r="DP13" s="22"/>
      <c r="DQ13" s="22"/>
      <c r="DR13" s="22"/>
      <c r="DS13" s="22"/>
      <c r="DT13" s="22"/>
      <c r="DU13" s="22"/>
      <c r="DV13" s="22" t="e">
        <f>SUM(DV3:DV12)</f>
        <v>#NUM!</v>
      </c>
      <c r="DW13" s="6">
        <f>gradings!P61</f>
        <v>0</v>
      </c>
      <c r="DX13" s="22"/>
      <c r="EI13"/>
    </row>
    <row r="14" spans="1:139" ht="12.75" thickBot="1">
      <c r="B14" s="31"/>
      <c r="C14" s="41"/>
      <c r="G14" s="8"/>
      <c r="H14" s="2"/>
      <c r="I14" s="8"/>
      <c r="J14" s="6">
        <f>gradings!C62</f>
        <v>0</v>
      </c>
      <c r="K14" s="2"/>
      <c r="L14"/>
      <c r="M14"/>
      <c r="N14"/>
      <c r="P14" s="8"/>
      <c r="Q14" s="2"/>
      <c r="R14" s="8"/>
      <c r="S14" s="6">
        <f>gradings!D62</f>
        <v>0</v>
      </c>
      <c r="T14" s="2"/>
      <c r="U14"/>
      <c r="V14"/>
      <c r="W14"/>
      <c r="Y14" s="8"/>
      <c r="Z14" s="2"/>
      <c r="AA14" s="8"/>
      <c r="AB14" s="6">
        <f>gradings!E62</f>
        <v>0</v>
      </c>
      <c r="AC14" s="2"/>
      <c r="AD14"/>
      <c r="AE14"/>
      <c r="AF14"/>
      <c r="AK14" s="6">
        <f>gradings!F62</f>
        <v>0</v>
      </c>
      <c r="AQ14" s="8"/>
      <c r="AS14" s="8"/>
      <c r="AT14" s="6">
        <f>gradings!G62</f>
        <v>0</v>
      </c>
      <c r="AV14"/>
      <c r="AW14"/>
      <c r="AX14"/>
      <c r="AZ14" s="8"/>
      <c r="BB14" s="8"/>
      <c r="BC14" s="6">
        <f>gradings!H62</f>
        <v>0</v>
      </c>
      <c r="BE14"/>
      <c r="BF14"/>
      <c r="BG14"/>
      <c r="BI14" s="8"/>
      <c r="BK14" s="8"/>
      <c r="BL14" s="6">
        <f>gradings!I62</f>
        <v>0</v>
      </c>
      <c r="BN14"/>
      <c r="BO14"/>
      <c r="BP14"/>
      <c r="BR14" s="8"/>
      <c r="BT14" s="8"/>
      <c r="BU14" s="6">
        <f>gradings!J62</f>
        <v>0</v>
      </c>
      <c r="BW14"/>
      <c r="BX14"/>
      <c r="BY14"/>
      <c r="CA14" s="8"/>
      <c r="CC14" s="8"/>
      <c r="CD14" s="6">
        <f>gradings!K62</f>
        <v>0</v>
      </c>
      <c r="CF14"/>
      <c r="CG14"/>
      <c r="CH14"/>
      <c r="CJ14" s="8"/>
      <c r="CL14" s="8"/>
      <c r="CM14" s="6">
        <f>gradings!L62</f>
        <v>0</v>
      </c>
      <c r="CO14"/>
      <c r="CP14"/>
      <c r="CQ14"/>
      <c r="CS14" s="8"/>
      <c r="CU14" s="8"/>
      <c r="CV14" s="6">
        <f>gradings!M62</f>
        <v>0</v>
      </c>
      <c r="CX14"/>
      <c r="CY14"/>
      <c r="CZ14"/>
      <c r="DB14" s="8"/>
      <c r="DD14" s="8"/>
      <c r="DE14" s="6">
        <f>gradings!N62</f>
        <v>0</v>
      </c>
      <c r="DG14"/>
      <c r="DH14"/>
      <c r="DI14"/>
      <c r="DK14" s="8"/>
      <c r="DM14" s="8"/>
      <c r="DN14" s="6">
        <f>gradings!O62</f>
        <v>0</v>
      </c>
      <c r="DP14"/>
      <c r="DQ14"/>
      <c r="DR14"/>
      <c r="DT14" s="8"/>
      <c r="DV14" s="8"/>
      <c r="DW14" s="6">
        <f>gradings!P62</f>
        <v>0</v>
      </c>
      <c r="DY14"/>
      <c r="DZ14"/>
      <c r="EA14"/>
      <c r="EB14"/>
    </row>
    <row r="15" spans="1:139">
      <c r="A15" s="1" t="str">
        <f>vocabulaire!B14</f>
        <v>sh hrd</v>
      </c>
      <c r="B15" s="12"/>
      <c r="C15" s="36">
        <v>16.36</v>
      </c>
      <c r="D15" s="2">
        <f>C15</f>
        <v>16.36</v>
      </c>
      <c r="E15" s="18">
        <f>EF15</f>
        <v>693</v>
      </c>
      <c r="G15" s="8"/>
      <c r="H15" s="2">
        <f>K15</f>
        <v>16.2</v>
      </c>
      <c r="I15" s="18">
        <f>L15</f>
        <v>710</v>
      </c>
      <c r="J15" s="6">
        <f>gradings!C63</f>
        <v>0.99009999999999998</v>
      </c>
      <c r="K15" s="2">
        <f>CEILING((J15*$D15),0.01)</f>
        <v>16.2</v>
      </c>
      <c r="L15">
        <f>FLOOR(($EC15*POWER(($ED15-K15),$EE15)),1)</f>
        <v>710</v>
      </c>
      <c r="M15"/>
      <c r="N15"/>
      <c r="P15" s="8"/>
      <c r="Q15" s="2">
        <f>T15</f>
        <v>15.59</v>
      </c>
      <c r="R15" s="18">
        <f>U15</f>
        <v>780</v>
      </c>
      <c r="S15" s="6">
        <f>gradings!D63</f>
        <v>0.9526</v>
      </c>
      <c r="T15" s="2">
        <f>CEILING((S15*$D15),0.01)</f>
        <v>15.59</v>
      </c>
      <c r="U15">
        <f>FLOOR(($EC15*POWER(($ED15-T15),$EE15)),1)</f>
        <v>780</v>
      </c>
      <c r="V15"/>
      <c r="W15"/>
      <c r="Y15" s="8"/>
      <c r="Z15" s="2">
        <f>AC15</f>
        <v>14.98</v>
      </c>
      <c r="AA15" s="18">
        <f>AD15</f>
        <v>852</v>
      </c>
      <c r="AB15" s="6">
        <f>gradings!E63</f>
        <v>0.91510000000000002</v>
      </c>
      <c r="AC15" s="2">
        <f>CEILING((AB15*$D15),0.01)</f>
        <v>14.98</v>
      </c>
      <c r="AD15">
        <f>FLOOR(($EC15*POWER(($ED15-AC15),$EE15)),1)</f>
        <v>852</v>
      </c>
      <c r="AE15"/>
      <c r="AF15"/>
      <c r="AI15" s="2">
        <f>AL15</f>
        <v>14.5</v>
      </c>
      <c r="AJ15" s="18">
        <f>AM15</f>
        <v>911</v>
      </c>
      <c r="AK15" s="6">
        <f>gradings!F63</f>
        <v>0.88590000000000002</v>
      </c>
      <c r="AL15" s="2">
        <f>CEILING((AK15*$D15),0.01)</f>
        <v>14.5</v>
      </c>
      <c r="AM15">
        <f>FLOOR(($EC15*POWER(($ED15-AL15),$EE15)),1)</f>
        <v>911</v>
      </c>
      <c r="AQ15" s="8"/>
      <c r="AR15" s="2">
        <f>AU15</f>
        <v>13.52</v>
      </c>
      <c r="AS15" s="18">
        <f>AV15</f>
        <v>1037</v>
      </c>
      <c r="AT15" s="6">
        <f>gradings!G63</f>
        <v>0.82589999999999997</v>
      </c>
      <c r="AU15" s="2">
        <f>CEILING((AT15*$D15),0.01)</f>
        <v>13.52</v>
      </c>
      <c r="AV15">
        <f>FLOOR(($EC15*POWER(($ED15-AU15),$EE15)),1)</f>
        <v>1037</v>
      </c>
      <c r="AW15"/>
      <c r="AX15"/>
      <c r="AZ15" s="8"/>
      <c r="BA15" s="2">
        <f>BD15</f>
        <v>13.42</v>
      </c>
      <c r="BB15" s="18">
        <f>BE15</f>
        <v>1051</v>
      </c>
      <c r="BC15" s="6">
        <f>gradings!H63</f>
        <v>0.81969999999999998</v>
      </c>
      <c r="BD15" s="2">
        <f>CEILING((BC15*$D15),0.01)</f>
        <v>13.42</v>
      </c>
      <c r="BE15">
        <f>FLOOR(($EC15*POWER(($ED15-BD15),$EE15)),1)</f>
        <v>1051</v>
      </c>
      <c r="BF15"/>
      <c r="BG15"/>
      <c r="BI15" s="8"/>
      <c r="BJ15" s="2">
        <f>BM15</f>
        <v>12.39</v>
      </c>
      <c r="BK15" s="18">
        <f>BN15</f>
        <v>1193</v>
      </c>
      <c r="BL15" s="6">
        <f>gradings!I63</f>
        <v>0.75690000000000002</v>
      </c>
      <c r="BM15" s="2">
        <f>CEILING((BL15*$D15),0.01)</f>
        <v>12.39</v>
      </c>
      <c r="BN15">
        <f>FLOOR(($EC15*POWER(($ED15-BM15),$EE15)),1)</f>
        <v>1193</v>
      </c>
      <c r="BO15"/>
      <c r="BP15"/>
      <c r="BR15" s="8"/>
      <c r="BS15" s="2">
        <f>BV15</f>
        <v>11.83</v>
      </c>
      <c r="BT15" s="18">
        <f>BK15</f>
        <v>1193</v>
      </c>
      <c r="BU15" s="6">
        <f>gradings!J63</f>
        <v>0.7228</v>
      </c>
      <c r="BV15" s="2">
        <f>CEILING((BU15*$D15),0.01)</f>
        <v>11.83</v>
      </c>
      <c r="BW15">
        <f>FLOOR(($EC15*POWER(($ED15-BV15),$EE15)),1)</f>
        <v>1274</v>
      </c>
      <c r="BX15"/>
      <c r="BY15"/>
      <c r="CA15" s="8"/>
      <c r="CB15" s="2">
        <f>CE15</f>
        <v>11.23</v>
      </c>
      <c r="CC15" s="18">
        <f>CF15</f>
        <v>1363</v>
      </c>
      <c r="CD15" s="6">
        <f>gradings!K63</f>
        <v>0.68630000000000002</v>
      </c>
      <c r="CE15" s="2">
        <f>CEILING((CD15*$D15),0.01)</f>
        <v>11.23</v>
      </c>
      <c r="CF15">
        <f>FLOOR(($EC15*POWER(($ED15-CE15),$EE15)),1)</f>
        <v>1363</v>
      </c>
      <c r="CG15"/>
      <c r="CH15"/>
      <c r="CJ15" s="8"/>
      <c r="CK15" s="2">
        <f>CN15</f>
        <v>10.25</v>
      </c>
      <c r="CL15" s="18">
        <f>CO15</f>
        <v>1516</v>
      </c>
      <c r="CM15" s="6">
        <f>gradings!L63</f>
        <v>0.626</v>
      </c>
      <c r="CN15" s="2">
        <f>CEILING((CM15*$D15),0.01)</f>
        <v>10.25</v>
      </c>
      <c r="CO15">
        <f>FLOOR(($EC15*POWER(($ED15-CN15),$EE15)),1)</f>
        <v>1516</v>
      </c>
      <c r="CP15"/>
      <c r="CQ15"/>
      <c r="CS15" s="8"/>
      <c r="CT15" s="2">
        <f>CW15</f>
        <v>0</v>
      </c>
      <c r="CU15" s="18">
        <f>CX15</f>
        <v>3568</v>
      </c>
      <c r="CV15" s="6">
        <f>gradings!M63</f>
        <v>0</v>
      </c>
      <c r="CW15" s="2">
        <f>CEILING((CV15*$D15),0.01)</f>
        <v>0</v>
      </c>
      <c r="CX15">
        <f>FLOOR(($EC15*POWER(($ED15-CW15),$EE15)),1)</f>
        <v>3568</v>
      </c>
      <c r="CY15"/>
      <c r="CZ15"/>
      <c r="DB15" s="8"/>
      <c r="DC15" s="2">
        <f>DF15</f>
        <v>0</v>
      </c>
      <c r="DD15" s="18">
        <f>DG15</f>
        <v>3568</v>
      </c>
      <c r="DE15" s="6">
        <f>gradings!N63</f>
        <v>0</v>
      </c>
      <c r="DF15" s="2">
        <f>CEILING((DE15*$D15),0.01)</f>
        <v>0</v>
      </c>
      <c r="DG15">
        <f>FLOOR(($EC15*POWER(($ED15-DF15),$EE15)),1)</f>
        <v>3568</v>
      </c>
      <c r="DH15"/>
      <c r="DI15"/>
      <c r="DK15" s="8"/>
      <c r="DL15" s="2">
        <f>DO15</f>
        <v>0</v>
      </c>
      <c r="DM15" s="18">
        <f>DP15</f>
        <v>3568</v>
      </c>
      <c r="DN15" s="6">
        <f>gradings!O63</f>
        <v>0</v>
      </c>
      <c r="DO15" s="2">
        <f>CEILING((DN15*$D15),0.01)</f>
        <v>0</v>
      </c>
      <c r="DP15">
        <f>FLOOR(($EC15*POWER(($ED15-DO15),$EE15)),1)</f>
        <v>3568</v>
      </c>
      <c r="DQ15"/>
      <c r="DR15"/>
      <c r="DT15" s="8"/>
      <c r="DU15" s="2">
        <f>DX15</f>
        <v>0</v>
      </c>
      <c r="DV15" s="18">
        <f>DY15</f>
        <v>3568</v>
      </c>
      <c r="DW15" s="6">
        <f>gradings!P63</f>
        <v>0</v>
      </c>
      <c r="DX15" s="2">
        <f>CEILING((DW15*$D15),0.01)</f>
        <v>0</v>
      </c>
      <c r="DY15">
        <f>FLOOR(($EC15*POWER(($ED15-DL15),$EE15)),1)</f>
        <v>3568</v>
      </c>
      <c r="DZ15"/>
      <c r="EA15"/>
      <c r="EB15"/>
      <c r="EC15">
        <v>5.7435200000000002</v>
      </c>
      <c r="ED15">
        <v>28.5</v>
      </c>
      <c r="EE15">
        <v>1.92</v>
      </c>
      <c r="EF15">
        <f>FLOOR((EC15*POWER((ED15-D15),EE15)),1)</f>
        <v>693</v>
      </c>
      <c r="EI15" t="str">
        <f>A15</f>
        <v>sh hrd</v>
      </c>
    </row>
    <row r="16" spans="1:139">
      <c r="A16" s="1" t="str">
        <f>vocabulaire!B23</f>
        <v>discus</v>
      </c>
      <c r="B16" s="14"/>
      <c r="C16" s="37">
        <v>32.17</v>
      </c>
      <c r="E16" s="18">
        <f>EH16</f>
        <v>507</v>
      </c>
      <c r="G16" s="8"/>
      <c r="H16" s="2">
        <f>FLOOR((J16*$C16),0.01)</f>
        <v>32.630000000000003</v>
      </c>
      <c r="I16" s="18">
        <f>N16</f>
        <v>516</v>
      </c>
      <c r="J16" s="6">
        <f>gradings!C64</f>
        <v>1.0143</v>
      </c>
      <c r="K16" s="2"/>
      <c r="L16"/>
      <c r="M16"/>
      <c r="N16">
        <f>FLOOR(($EC16*POWER((H16-$ED16),$EE16)),1)</f>
        <v>516</v>
      </c>
      <c r="P16" s="8"/>
      <c r="Q16" s="2">
        <f>FLOOR((S16*$C16),0.01)</f>
        <v>35.43</v>
      </c>
      <c r="R16" s="18">
        <f>W16</f>
        <v>572</v>
      </c>
      <c r="S16" s="6">
        <f>gradings!D64</f>
        <v>1.1013999999999999</v>
      </c>
      <c r="T16" s="2"/>
      <c r="U16"/>
      <c r="V16"/>
      <c r="W16">
        <f>FLOOR(($EC16*POWER((Q16-$ED16),$EE16)),1)</f>
        <v>572</v>
      </c>
      <c r="Y16" s="8"/>
      <c r="Z16" s="2">
        <f>FLOOR((AB16*$C16),0.01)</f>
        <v>38.76</v>
      </c>
      <c r="AA16" s="18">
        <f>AF16</f>
        <v>639</v>
      </c>
      <c r="AB16" s="6">
        <f>gradings!E64</f>
        <v>1.2049000000000001</v>
      </c>
      <c r="AC16" s="2"/>
      <c r="AD16"/>
      <c r="AE16"/>
      <c r="AF16">
        <f>FLOOR(($EC16*POWER((Z16-$ED16),$EE16)),1)</f>
        <v>639</v>
      </c>
      <c r="AI16" s="2">
        <f>FLOOR((AK16*$C16),0.01)</f>
        <v>32.869999999999997</v>
      </c>
      <c r="AJ16" s="18">
        <f>AO16</f>
        <v>521</v>
      </c>
      <c r="AK16" s="6">
        <f>gradings!F64</f>
        <v>1.0218</v>
      </c>
      <c r="AO16">
        <f>FLOOR(($EC16*POWER((AI16-$ED16),$EE16)),1)</f>
        <v>521</v>
      </c>
      <c r="AQ16" s="8"/>
      <c r="AR16" s="2">
        <f>FLOOR((AT16*$C16),0.01)</f>
        <v>35.71</v>
      </c>
      <c r="AS16" s="18">
        <f>AX16</f>
        <v>578</v>
      </c>
      <c r="AT16" s="6">
        <f>gradings!G64</f>
        <v>1.1103000000000001</v>
      </c>
      <c r="AV16"/>
      <c r="AW16"/>
      <c r="AX16">
        <f>FLOOR(($EC16*POWER((AR16-$ED16),$EE16)),1)</f>
        <v>578</v>
      </c>
      <c r="AZ16" s="8"/>
      <c r="BA16" s="2">
        <f>FLOOR((BC16*$C16),0.01)</f>
        <v>34.19</v>
      </c>
      <c r="BB16" s="18">
        <f>BG16</f>
        <v>547</v>
      </c>
      <c r="BC16" s="6">
        <f>gradings!H64</f>
        <v>1.0628</v>
      </c>
      <c r="BE16"/>
      <c r="BF16"/>
      <c r="BG16">
        <f>FLOOR(($EC16*POWER((BA16-$ED16),$EE16)),1)</f>
        <v>547</v>
      </c>
      <c r="BI16" s="8"/>
      <c r="BJ16" s="2">
        <f>FLOOR((BL16*$C16),0.01)</f>
        <v>37.43</v>
      </c>
      <c r="BK16" s="18">
        <f>BP16</f>
        <v>613</v>
      </c>
      <c r="BL16" s="6">
        <f>gradings!I64</f>
        <v>1.1637</v>
      </c>
      <c r="BN16"/>
      <c r="BO16"/>
      <c r="BP16">
        <f>FLOOR(($EC16*POWER((BJ16-$ED16),$EE16)),1)</f>
        <v>613</v>
      </c>
      <c r="BR16" s="8"/>
      <c r="BS16" s="2">
        <f>FLOOR((BU16*$C16),0.01)</f>
        <v>41.11</v>
      </c>
      <c r="BT16" s="18">
        <f>BY16</f>
        <v>687</v>
      </c>
      <c r="BU16" s="6">
        <f>gradings!J64</f>
        <v>1.2781</v>
      </c>
      <c r="BW16"/>
      <c r="BX16"/>
      <c r="BY16">
        <f>FLOOR(($EC16*POWER((BS16-$ED16),$EE16)),1)</f>
        <v>687</v>
      </c>
      <c r="CA16" s="8"/>
      <c r="CB16" s="2">
        <f>FLOOR((CD16*$C16),0.01)</f>
        <v>46.1</v>
      </c>
      <c r="CC16" s="18">
        <f>CH16</f>
        <v>790</v>
      </c>
      <c r="CD16" s="6">
        <f>gradings!K64</f>
        <v>1.4332</v>
      </c>
      <c r="CF16"/>
      <c r="CG16"/>
      <c r="CH16">
        <f>FLOOR(($EC16*POWER((CB16-$ED16),$EE16)),1)</f>
        <v>790</v>
      </c>
      <c r="CJ16" s="8"/>
      <c r="CK16" s="2">
        <f>FLOOR((CM16*$C16),0.01)</f>
        <v>52.89</v>
      </c>
      <c r="CL16" s="18">
        <f>CQ16</f>
        <v>931</v>
      </c>
      <c r="CM16" s="6">
        <f>gradings!L64</f>
        <v>1.6440999999999999</v>
      </c>
      <c r="CO16"/>
      <c r="CP16"/>
      <c r="CQ16">
        <f>FLOOR(($EC16*POWER((CK16-$ED16),$EE16)),1)</f>
        <v>931</v>
      </c>
      <c r="CS16" s="8"/>
      <c r="CT16" s="2">
        <f>FLOOR((CV16*$C16),0.01)</f>
        <v>62.75</v>
      </c>
      <c r="CU16" s="18">
        <f>CZ16</f>
        <v>1139</v>
      </c>
      <c r="CV16" s="6">
        <f>gradings!M64</f>
        <v>1.9508000000000001</v>
      </c>
      <c r="CX16"/>
      <c r="CY16"/>
      <c r="CZ16">
        <f>FLOOR(($EC16*POWER((CT16-$ED16),$EE16)),1)</f>
        <v>1139</v>
      </c>
      <c r="DB16" s="8"/>
      <c r="DC16" s="2">
        <f>FLOOR((DE16*$C16),0.01)</f>
        <v>78.5</v>
      </c>
      <c r="DD16" s="18">
        <f>DI16</f>
        <v>1480</v>
      </c>
      <c r="DE16" s="6">
        <f>gradings!N64</f>
        <v>2.4401999999999999</v>
      </c>
      <c r="DG16"/>
      <c r="DH16"/>
      <c r="DI16">
        <f>FLOOR(($EC16*POWER((DC16-$ED16),$EE16)),1)</f>
        <v>1480</v>
      </c>
      <c r="DK16" s="8"/>
      <c r="DL16" s="2">
        <f>FLOOR((DN16*$C16),0.01)</f>
        <v>107.69</v>
      </c>
      <c r="DM16" s="18">
        <f>DR16</f>
        <v>2129</v>
      </c>
      <c r="DN16" s="6">
        <f>gradings!O64</f>
        <v>3.3477999999999999</v>
      </c>
      <c r="DP16"/>
      <c r="DQ16"/>
      <c r="DR16">
        <f>FLOOR(($EC16*POWER((DL16-$ED16),$EE16)),1)</f>
        <v>2129</v>
      </c>
      <c r="DT16" s="8"/>
      <c r="DU16" s="2">
        <f>FLOOR((DW16*$C16),0.01)</f>
        <v>180.52</v>
      </c>
      <c r="DV16" s="18">
        <f>EA16</f>
        <v>3822</v>
      </c>
      <c r="DW16" s="6">
        <f>gradings!P64</f>
        <v>5.6116000000000001</v>
      </c>
      <c r="DY16"/>
      <c r="DZ16"/>
      <c r="EA16">
        <f>FLOOR(($EC16*POWER((DU16-$ED16),$EE16)),1)</f>
        <v>3822</v>
      </c>
      <c r="EB16"/>
      <c r="EC16">
        <v>12.91</v>
      </c>
      <c r="ED16">
        <v>4</v>
      </c>
      <c r="EE16">
        <v>1.1000000000000001</v>
      </c>
      <c r="EH16">
        <f>FLOOR((EC16*POWER((C16-ED16),EE16)),1)</f>
        <v>507</v>
      </c>
      <c r="EI16" t="str">
        <f>A16</f>
        <v>discus</v>
      </c>
    </row>
    <row r="17" spans="1:139">
      <c r="A17" s="1" t="str">
        <f>vocabulaire!B5</f>
        <v>200 m</v>
      </c>
      <c r="B17" s="14"/>
      <c r="C17" s="37">
        <v>23.31</v>
      </c>
      <c r="D17" s="2">
        <f>C17</f>
        <v>23.31</v>
      </c>
      <c r="E17" s="18">
        <f>EF17</f>
        <v>756</v>
      </c>
      <c r="G17" s="8"/>
      <c r="H17" s="2">
        <f>K17</f>
        <v>22.94</v>
      </c>
      <c r="I17" s="18">
        <f>L17</f>
        <v>791</v>
      </c>
      <c r="J17" s="6">
        <f>gradings!C65</f>
        <v>0.98370000000000002</v>
      </c>
      <c r="K17" s="2">
        <f>CEILING((J17*$D17),0.01)</f>
        <v>22.94</v>
      </c>
      <c r="L17">
        <f>FLOOR(($EC17*POWER(($ED17-K17),$EE17)),1)</f>
        <v>791</v>
      </c>
      <c r="M17"/>
      <c r="N17"/>
      <c r="P17" s="8"/>
      <c r="Q17" s="2">
        <f>T17</f>
        <v>22.23</v>
      </c>
      <c r="R17" s="18">
        <f>U17</f>
        <v>860</v>
      </c>
      <c r="S17" s="6">
        <f>gradings!D65</f>
        <v>0.9536</v>
      </c>
      <c r="T17" s="2">
        <f>CEILING((S17*$D17),0.01)</f>
        <v>22.23</v>
      </c>
      <c r="U17">
        <f>FLOOR(($EC17*POWER(($ED17-T17),$EE17)),1)</f>
        <v>860</v>
      </c>
      <c r="V17"/>
      <c r="W17"/>
      <c r="Y17" s="8"/>
      <c r="Z17" s="2">
        <f>AC17</f>
        <v>21.53</v>
      </c>
      <c r="AA17" s="18">
        <f>AD17</f>
        <v>930</v>
      </c>
      <c r="AB17" s="6">
        <f>gradings!E65</f>
        <v>0.92349999999999999</v>
      </c>
      <c r="AC17" s="2">
        <f>CEILING((AB17*$D17),0.01)</f>
        <v>21.53</v>
      </c>
      <c r="AD17">
        <f>FLOOR(($EC17*POWER(($ED17-AC17),$EE17)),1)</f>
        <v>930</v>
      </c>
      <c r="AE17"/>
      <c r="AF17"/>
      <c r="AI17" s="2">
        <f>AL17</f>
        <v>20.830000000000002</v>
      </c>
      <c r="AJ17" s="18">
        <f>AM17</f>
        <v>1003</v>
      </c>
      <c r="AK17" s="6">
        <f>gradings!F65</f>
        <v>0.89339999999999997</v>
      </c>
      <c r="AL17" s="2">
        <f>CEILING((AK17*$D17),0.01)</f>
        <v>20.830000000000002</v>
      </c>
      <c r="AM17">
        <f>FLOOR(($EC17*POWER(($ED17-AL17),$EE17)),1)</f>
        <v>1003</v>
      </c>
      <c r="AQ17" s="8"/>
      <c r="AR17" s="2">
        <f>AU17</f>
        <v>20.13</v>
      </c>
      <c r="AS17" s="18">
        <f>AV17</f>
        <v>1078</v>
      </c>
      <c r="AT17" s="6">
        <f>gradings!G65</f>
        <v>0.86329999999999996</v>
      </c>
      <c r="AU17" s="2">
        <f>CEILING((AT17*$D17),0.01)</f>
        <v>20.13</v>
      </c>
      <c r="AV17">
        <f>FLOOR(($EC17*POWER(($ED17-AU17),$EE17)),1)</f>
        <v>1078</v>
      </c>
      <c r="AW17"/>
      <c r="AX17"/>
      <c r="AZ17" s="8"/>
      <c r="BA17" s="2">
        <f>BD17</f>
        <v>19.43</v>
      </c>
      <c r="BB17" s="18">
        <f>BE17</f>
        <v>1156</v>
      </c>
      <c r="BC17" s="6">
        <f>gradings!H65</f>
        <v>0.83320000000000005</v>
      </c>
      <c r="BD17" s="2">
        <f>CEILING((BC17*$D17),0.01)</f>
        <v>19.43</v>
      </c>
      <c r="BE17">
        <f>FLOOR(($EC17*POWER(($ED17-BD17),$EE17)),1)</f>
        <v>1156</v>
      </c>
      <c r="BF17"/>
      <c r="BG17"/>
      <c r="BI17" s="8"/>
      <c r="BJ17" s="2">
        <f>BM17</f>
        <v>18.670000000000002</v>
      </c>
      <c r="BK17" s="18">
        <f>BN17</f>
        <v>1243</v>
      </c>
      <c r="BL17" s="6">
        <f>gradings!I65</f>
        <v>0.80069999999999997</v>
      </c>
      <c r="BM17" s="2">
        <f>CEILING((BL17*$D17),0.01)</f>
        <v>18.670000000000002</v>
      </c>
      <c r="BN17">
        <f>FLOOR(($EC17*POWER(($ED17-BM17),$EE17)),1)</f>
        <v>1243</v>
      </c>
      <c r="BO17"/>
      <c r="BP17"/>
      <c r="BR17" s="8"/>
      <c r="BS17" s="2">
        <f>BV17</f>
        <v>17.82</v>
      </c>
      <c r="BT17" s="18">
        <f>BW17</f>
        <v>1344</v>
      </c>
      <c r="BU17" s="6">
        <f>gradings!J65</f>
        <v>0.76419999999999999</v>
      </c>
      <c r="BV17" s="2">
        <f>CEILING((BU17*$D17),0.01)</f>
        <v>17.82</v>
      </c>
      <c r="BW17">
        <f>FLOOR(($EC17*POWER(($ED17-BV17),$EE17)),1)</f>
        <v>1344</v>
      </c>
      <c r="BX17"/>
      <c r="BY17"/>
      <c r="CA17" s="8"/>
      <c r="CB17" s="2">
        <f>CE17</f>
        <v>16.82</v>
      </c>
      <c r="CC17" s="18">
        <f>CF17</f>
        <v>1467</v>
      </c>
      <c r="CD17" s="6">
        <f>gradings!K65</f>
        <v>0.72150000000000003</v>
      </c>
      <c r="CE17" s="2">
        <f>CEILING((CD17*$D17),0.01)</f>
        <v>16.82</v>
      </c>
      <c r="CF17">
        <f>FLOOR(($EC17*POWER(($ED17-CE17),$EE17)),1)</f>
        <v>1467</v>
      </c>
      <c r="CG17"/>
      <c r="CH17"/>
      <c r="CJ17" s="8"/>
      <c r="CK17" s="2">
        <f>CN17</f>
        <v>15.620000000000001</v>
      </c>
      <c r="CL17" s="18">
        <f>CO17</f>
        <v>1621</v>
      </c>
      <c r="CM17" s="6">
        <f>gradings!L65</f>
        <v>0.66969999999999996</v>
      </c>
      <c r="CN17" s="2">
        <f>CEILING((CM17*$D17),0.01)</f>
        <v>15.620000000000001</v>
      </c>
      <c r="CO17">
        <f>FLOOR(($EC17*POWER(($ED17-CN17),$EE17)),1)</f>
        <v>1621</v>
      </c>
      <c r="CP17"/>
      <c r="CQ17"/>
      <c r="CS17" s="8"/>
      <c r="CT17" s="2">
        <f>CW17</f>
        <v>14.11</v>
      </c>
      <c r="CU17" s="18">
        <f>CX17</f>
        <v>1824</v>
      </c>
      <c r="CV17" s="6">
        <f>gradings!M65</f>
        <v>0.60509999999999997</v>
      </c>
      <c r="CW17" s="2">
        <f>CEILING((CV17*$D17),0.01)</f>
        <v>14.11</v>
      </c>
      <c r="CX17">
        <f>FLOOR(($EC17*POWER(($ED17-CW17),$EE17)),1)</f>
        <v>1824</v>
      </c>
      <c r="CY17"/>
      <c r="CZ17"/>
      <c r="DB17" s="8"/>
      <c r="DC17" s="2">
        <f>DF17</f>
        <v>12.200000000000001</v>
      </c>
      <c r="DD17" s="18">
        <f>DG17</f>
        <v>2097</v>
      </c>
      <c r="DE17" s="6">
        <f>gradings!N65</f>
        <v>0.52310000000000001</v>
      </c>
      <c r="DF17" s="2">
        <f>CEILING((DE17*$D17),0.01)</f>
        <v>12.200000000000001</v>
      </c>
      <c r="DG17">
        <f>FLOOR(($EC17*POWER(($ED17-DF17),$EE17)),1)</f>
        <v>2097</v>
      </c>
      <c r="DH17"/>
      <c r="DI17"/>
      <c r="DK17" s="8"/>
      <c r="DL17" s="2">
        <f>DO17</f>
        <v>9.75</v>
      </c>
      <c r="DM17" s="18">
        <f>DP17</f>
        <v>2471</v>
      </c>
      <c r="DN17" s="6">
        <f>gradings!O65</f>
        <v>0.41810000000000003</v>
      </c>
      <c r="DO17" s="2">
        <f>CEILING((DN17*$D17),0.01)</f>
        <v>9.75</v>
      </c>
      <c r="DP17">
        <f>FLOOR(($EC17*POWER(($ED17-DO17),$EE17)),1)</f>
        <v>2471</v>
      </c>
      <c r="DQ17"/>
      <c r="DR17"/>
      <c r="DT17" s="8"/>
      <c r="DU17" s="2">
        <f>DX17</f>
        <v>6.22</v>
      </c>
      <c r="DV17" s="18">
        <f>DY17</f>
        <v>3058</v>
      </c>
      <c r="DW17" s="6">
        <f>gradings!P65</f>
        <v>0.26679999999999998</v>
      </c>
      <c r="DX17" s="2">
        <f>CEILING((DW17*$D17),0.01)</f>
        <v>6.22</v>
      </c>
      <c r="DY17">
        <f>FLOOR(($EC17*POWER(($ED17-DX17),$EE17)),1)</f>
        <v>3058</v>
      </c>
      <c r="DZ17"/>
      <c r="EA17"/>
      <c r="EB17"/>
      <c r="EC17">
        <v>5.8425000000000002</v>
      </c>
      <c r="ED17">
        <v>38</v>
      </c>
      <c r="EE17">
        <v>1.81</v>
      </c>
      <c r="EF17">
        <f>FLOOR((EC17*POWER((ED17-D17),EE17)),1)</f>
        <v>756</v>
      </c>
      <c r="EI17" t="str">
        <f>A17</f>
        <v>200 m</v>
      </c>
    </row>
    <row r="18" spans="1:139">
      <c r="A18" s="1" t="str">
        <f>vocabulaire!B19</f>
        <v>pole</v>
      </c>
      <c r="B18" s="14"/>
      <c r="C18" s="37">
        <v>3.6</v>
      </c>
      <c r="E18" s="18">
        <f>EG18</f>
        <v>509</v>
      </c>
      <c r="G18" s="8"/>
      <c r="H18" s="2">
        <f>FLOOR((J18*$C18),0.01)</f>
        <v>3.66</v>
      </c>
      <c r="I18" s="18">
        <f>M18</f>
        <v>525</v>
      </c>
      <c r="J18" s="6">
        <f>gradings!C66</f>
        <v>1.0167999999999999</v>
      </c>
      <c r="K18" s="2"/>
      <c r="L18"/>
      <c r="M18">
        <f>FLOOR(($EC18*POWER((H18*100-$ED18),$EE18)),1)</f>
        <v>525</v>
      </c>
      <c r="N18"/>
      <c r="P18" s="8"/>
      <c r="Q18" s="2">
        <f>FLOOR((S18*$C18),0.01)</f>
        <v>3.87</v>
      </c>
      <c r="R18" s="18">
        <f>V18</f>
        <v>581</v>
      </c>
      <c r="S18" s="6">
        <f>gradings!D66</f>
        <v>1.0772999999999999</v>
      </c>
      <c r="T18" s="2"/>
      <c r="U18"/>
      <c r="V18">
        <f>FLOOR(($EC18*POWER((Q18*100-$ED18),$EE18)),1)</f>
        <v>581</v>
      </c>
      <c r="W18"/>
      <c r="Y18" s="8"/>
      <c r="Z18" s="2">
        <f>FLOOR((AB18*$C18),0.01)</f>
        <v>4.13</v>
      </c>
      <c r="AA18" s="18">
        <f>AE18</f>
        <v>654</v>
      </c>
      <c r="AB18" s="6">
        <f>gradings!E66</f>
        <v>1.1480999999999999</v>
      </c>
      <c r="AC18" s="2"/>
      <c r="AD18"/>
      <c r="AE18">
        <f>FLOOR(($EC18*POWER((Z18*100-$ED18),$EE18)),1)</f>
        <v>654</v>
      </c>
      <c r="AF18"/>
      <c r="AI18" s="2">
        <f>FLOOR((AK18*$C18),0.01)</f>
        <v>4.41</v>
      </c>
      <c r="AJ18" s="18">
        <f>AN18</f>
        <v>734</v>
      </c>
      <c r="AK18" s="6">
        <f>gradings!F66</f>
        <v>1.2272000000000001</v>
      </c>
      <c r="AN18">
        <f>FLOOR(($EC18*POWER((AI18*100-$ED18),$EE18)),1)</f>
        <v>734</v>
      </c>
      <c r="AQ18" s="8"/>
      <c r="AR18" s="2">
        <f>FLOOR((AT18*$C18),0.01)</f>
        <v>4.74</v>
      </c>
      <c r="AS18" s="18">
        <f>AW18</f>
        <v>831</v>
      </c>
      <c r="AT18" s="6">
        <f>gradings!G66</f>
        <v>1.3182</v>
      </c>
      <c r="AV18"/>
      <c r="AW18">
        <f>FLOOR(($EC18*POWER((AR18*100-$ED18),$EE18)),1)</f>
        <v>831</v>
      </c>
      <c r="AX18"/>
      <c r="AZ18" s="8"/>
      <c r="BA18" s="2">
        <f>FLOOR((BC18*$C18),0.01)</f>
        <v>5.12</v>
      </c>
      <c r="BB18" s="18">
        <f>BF18</f>
        <v>947</v>
      </c>
      <c r="BC18" s="6">
        <f>gradings!H66</f>
        <v>1.4236</v>
      </c>
      <c r="BE18"/>
      <c r="BF18">
        <f>FLOOR(($EC18*POWER((BA18*100-$ED18),$EE18)),1)</f>
        <v>947</v>
      </c>
      <c r="BG18"/>
      <c r="BI18" s="8"/>
      <c r="BJ18" s="2">
        <f>FLOOR((BL18*$C18),0.01)</f>
        <v>5.57</v>
      </c>
      <c r="BK18" s="18">
        <f>BO18</f>
        <v>1090</v>
      </c>
      <c r="BL18" s="6">
        <f>gradings!I66</f>
        <v>1.5475000000000001</v>
      </c>
      <c r="BN18"/>
      <c r="BO18">
        <f>FLOOR(($EC18*POWER((BJ18*100-$ED18),$EE18)),1)</f>
        <v>1090</v>
      </c>
      <c r="BP18"/>
      <c r="BR18" s="8"/>
      <c r="BS18" s="2">
        <f>FLOOR((BU18*$C18),0.01)</f>
        <v>6.1000000000000005</v>
      </c>
      <c r="BT18" s="18">
        <f>BX18</f>
        <v>1264</v>
      </c>
      <c r="BU18" s="6">
        <f>gradings!J66</f>
        <v>1.6949000000000001</v>
      </c>
      <c r="BW18"/>
      <c r="BX18">
        <f>FLOOR(($EC18*POWER((BS18*100-$ED18),$EE18)),1)</f>
        <v>1264</v>
      </c>
      <c r="BY18"/>
      <c r="CA18" s="8"/>
      <c r="CB18" s="2">
        <f>FLOOR((CD18*$C18),0.01)</f>
        <v>6.74</v>
      </c>
      <c r="CC18" s="18">
        <f>CG18</f>
        <v>1483</v>
      </c>
      <c r="CD18" s="6">
        <f>gradings!K66</f>
        <v>1.8733</v>
      </c>
      <c r="CF18"/>
      <c r="CG18">
        <f>FLOOR(($EC18*POWER((CB18*100-$ED18),$EE18)),1)</f>
        <v>1483</v>
      </c>
      <c r="CH18"/>
      <c r="CJ18" s="8"/>
      <c r="CK18" s="2">
        <f>FLOOR((CM18*$C18),0.01)</f>
        <v>7.53</v>
      </c>
      <c r="CL18" s="18">
        <f>CP18</f>
        <v>1765</v>
      </c>
      <c r="CM18" s="6">
        <f>gradings!L66</f>
        <v>2.0937999999999999</v>
      </c>
      <c r="CO18"/>
      <c r="CP18">
        <f>FLOOR(($EC18*POWER((CK18*100-$ED18),$EE18)),1)</f>
        <v>1765</v>
      </c>
      <c r="CQ18"/>
      <c r="CS18" s="8"/>
      <c r="CT18" s="2">
        <f>FLOOR((CV18*$C18),0.01)</f>
        <v>8.5400000000000009</v>
      </c>
      <c r="CU18" s="18">
        <f>CY18</f>
        <v>2143</v>
      </c>
      <c r="CV18" s="6">
        <f>gradings!M66</f>
        <v>2.3730000000000002</v>
      </c>
      <c r="CX18"/>
      <c r="CY18">
        <f>FLOOR(($EC18*POWER((CT18*100-$ED18),$EE18)),1)</f>
        <v>2143</v>
      </c>
      <c r="CZ18"/>
      <c r="DB18" s="8"/>
      <c r="DC18" s="2">
        <f>FLOOR((DE18*$C18),0.01)</f>
        <v>9.85</v>
      </c>
      <c r="DD18" s="18">
        <f>DH18</f>
        <v>2661</v>
      </c>
      <c r="DE18" s="6">
        <f>gradings!N66</f>
        <v>2.7382</v>
      </c>
      <c r="DG18"/>
      <c r="DH18">
        <f>FLOOR(($EC18*POWER((DC18*100-$ED18),$EE18)),1)</f>
        <v>2661</v>
      </c>
      <c r="DI18"/>
      <c r="DK18" s="8"/>
      <c r="DL18" s="2">
        <f>FLOOR((DN18*$C18),0.01)</f>
        <v>11.65</v>
      </c>
      <c r="DM18" s="18">
        <f>DQ18</f>
        <v>3416</v>
      </c>
      <c r="DN18" s="6">
        <f>gradings!O66</f>
        <v>3.2362000000000002</v>
      </c>
      <c r="DP18"/>
      <c r="DQ18">
        <f>FLOOR(($EC18*POWER((DL18*100-$ED18),$EE18)),1)</f>
        <v>3416</v>
      </c>
      <c r="DR18"/>
      <c r="DT18" s="8"/>
      <c r="DU18" s="2">
        <f>FLOOR((DW18*$C18),0.01)</f>
        <v>17.47</v>
      </c>
      <c r="DV18" s="18">
        <f>DZ18</f>
        <v>6155</v>
      </c>
      <c r="DW18" s="6">
        <f>gradings!P66</f>
        <v>4.8547000000000002</v>
      </c>
      <c r="DY18"/>
      <c r="DZ18">
        <f>FLOOR(($EC18*POWER((DU18*100-$ED18),$EE18)),1)</f>
        <v>6155</v>
      </c>
      <c r="EA18"/>
      <c r="EB18"/>
      <c r="EC18">
        <v>0.2797</v>
      </c>
      <c r="ED18">
        <v>100</v>
      </c>
      <c r="EE18">
        <v>1.35</v>
      </c>
      <c r="EG18">
        <f>FLOOR((EC18*POWER((C18*100-ED18),EE18)),1)</f>
        <v>509</v>
      </c>
      <c r="EI18" t="str">
        <f t="shared" si="0"/>
        <v>pole</v>
      </c>
    </row>
    <row r="19" spans="1:139">
      <c r="A19" s="1" t="str">
        <f>vocabulaire!B10</f>
        <v>3000 m</v>
      </c>
      <c r="B19" s="14">
        <v>9</v>
      </c>
      <c r="C19" s="38">
        <v>4.59</v>
      </c>
      <c r="D19" s="2">
        <f>60*B19+C19</f>
        <v>544.59</v>
      </c>
      <c r="E19" s="18">
        <f>EF19</f>
        <v>887</v>
      </c>
      <c r="G19" s="8">
        <f>FLOOR((K19/60),1)</f>
        <v>8</v>
      </c>
      <c r="H19" s="3">
        <f>K19-60*G19</f>
        <v>59.799999999999955</v>
      </c>
      <c r="I19" s="18">
        <f>L19</f>
        <v>904</v>
      </c>
      <c r="J19" s="6">
        <f>gradings!C67</f>
        <v>0.99119999999999997</v>
      </c>
      <c r="K19" s="2">
        <f>CEILING((J19*$D19),0.01)</f>
        <v>539.79999999999995</v>
      </c>
      <c r="L19">
        <f>FLOOR(($EC19*POWER(($ED19-K19),$EE19)),1)</f>
        <v>904</v>
      </c>
      <c r="M19"/>
      <c r="N19"/>
      <c r="P19" s="8">
        <f>FLOOR((T19/60),1)</f>
        <v>8</v>
      </c>
      <c r="Q19" s="3">
        <f>T19-60*P19</f>
        <v>41.399999999999977</v>
      </c>
      <c r="R19" s="18">
        <f>U19</f>
        <v>971</v>
      </c>
      <c r="S19" s="6">
        <f>gradings!D67</f>
        <v>0.95740000000000003</v>
      </c>
      <c r="T19" s="2">
        <f>CEILING((S19*$D19),0.01)</f>
        <v>521.4</v>
      </c>
      <c r="U19">
        <f>FLOOR(($EC19*POWER(($ED19-T19),$EE19)),1)</f>
        <v>971</v>
      </c>
      <c r="V19"/>
      <c r="W19"/>
      <c r="Y19" s="8">
        <f>FLOOR((AC19/60),1)</f>
        <v>8</v>
      </c>
      <c r="Z19" s="3">
        <f>AC19-60*Y19</f>
        <v>22.770000000000039</v>
      </c>
      <c r="AA19" s="18">
        <f>AD19</f>
        <v>1041</v>
      </c>
      <c r="AB19" s="6">
        <f>gradings!E67</f>
        <v>0.92320000000000002</v>
      </c>
      <c r="AC19" s="2">
        <f>CEILING((AB19*$D19),0.01)</f>
        <v>502.77000000000004</v>
      </c>
      <c r="AD19">
        <f>FLOOR(($EC19*POWER(($ED19-AC19),$EE19)),1)</f>
        <v>1041</v>
      </c>
      <c r="AE19"/>
      <c r="AF19"/>
      <c r="AH19" s="8">
        <f>FLOOR((AL19/60),1)</f>
        <v>8</v>
      </c>
      <c r="AI19" s="3">
        <f>AL19-60*AH19</f>
        <v>3.7599999999999909</v>
      </c>
      <c r="AJ19" s="18">
        <f>AM19</f>
        <v>1116</v>
      </c>
      <c r="AK19" s="6">
        <f>gradings!F67</f>
        <v>0.88829999999999998</v>
      </c>
      <c r="AL19" s="2">
        <f>CEILING((AK19*$D19),0.01)</f>
        <v>483.76</v>
      </c>
      <c r="AM19">
        <f>FLOOR(($EC19*POWER(($ED19-AL19),$EE19)),1)</f>
        <v>1116</v>
      </c>
      <c r="AQ19" s="8">
        <f>FLOOR((AU19/60),1)</f>
        <v>7</v>
      </c>
      <c r="AR19" s="3">
        <f>AU19-60*AQ19</f>
        <v>44.160000000000025</v>
      </c>
      <c r="AS19" s="18">
        <f>AV19</f>
        <v>1194</v>
      </c>
      <c r="AT19" s="6">
        <f>gradings!G67</f>
        <v>0.85229999999999995</v>
      </c>
      <c r="AU19" s="2">
        <f>CEILING((AT19*$D19),0.01)</f>
        <v>464.16</v>
      </c>
      <c r="AV19">
        <f>FLOOR(($EC19*POWER(($ED19-AU19),$EE19)),1)</f>
        <v>1194</v>
      </c>
      <c r="AW19"/>
      <c r="AX19"/>
      <c r="AZ19" s="8">
        <f>FLOOR((BD19/60),1)</f>
        <v>7</v>
      </c>
      <c r="BA19" s="3">
        <f>BD19-60*AZ19</f>
        <v>23.680000000000007</v>
      </c>
      <c r="BB19" s="18">
        <f>BE19</f>
        <v>1280</v>
      </c>
      <c r="BC19" s="6">
        <f>gradings!H67</f>
        <v>0.81469999999999998</v>
      </c>
      <c r="BD19" s="2">
        <f>CEILING((BC19*$D19),0.01)</f>
        <v>443.68</v>
      </c>
      <c r="BE19">
        <f>FLOOR(($EC19*POWER(($ED19-BD19),$EE19)),1)</f>
        <v>1280</v>
      </c>
      <c r="BF19"/>
      <c r="BG19"/>
      <c r="BI19" s="8">
        <f>FLOOR((BM19/60),1)</f>
        <v>7</v>
      </c>
      <c r="BJ19" s="3">
        <f>BM19-60*BI19</f>
        <v>2.0099999999999909</v>
      </c>
      <c r="BK19" s="18">
        <f>BN19</f>
        <v>1372</v>
      </c>
      <c r="BL19" s="6">
        <f>gradings!I67</f>
        <v>0.77490000000000003</v>
      </c>
      <c r="BM19" s="2">
        <f>CEILING((BL19*$D19),0.01)</f>
        <v>422.01</v>
      </c>
      <c r="BN19">
        <f>FLOOR(($EC19*POWER(($ED19-BM19),$EE19)),1)</f>
        <v>1372</v>
      </c>
      <c r="BO19"/>
      <c r="BP19"/>
      <c r="BR19" s="8">
        <f>FLOOR((BV19/60),1)</f>
        <v>6</v>
      </c>
      <c r="BS19" s="3">
        <f>BV19-60*BR19</f>
        <v>38.75</v>
      </c>
      <c r="BT19" s="18">
        <f>BW19</f>
        <v>1476</v>
      </c>
      <c r="BU19" s="6">
        <f>gradings!J67</f>
        <v>0.73219999999999996</v>
      </c>
      <c r="BV19" s="2">
        <f>CEILING((BU19*$D19),0.01)</f>
        <v>398.75</v>
      </c>
      <c r="BW19">
        <f>FLOOR(($EC19*POWER(($ED19-BV19),$EE19)),1)</f>
        <v>1476</v>
      </c>
      <c r="BX19"/>
      <c r="BY19"/>
      <c r="CA19" s="8">
        <f>FLOOR((CE19/60),1)</f>
        <v>6</v>
      </c>
      <c r="CB19" s="3">
        <f>CE19-60*CA19</f>
        <v>13.480000000000018</v>
      </c>
      <c r="CC19" s="18">
        <f>CF19</f>
        <v>1591</v>
      </c>
      <c r="CD19" s="6">
        <f>gradings!K67</f>
        <v>0.68579999999999997</v>
      </c>
      <c r="CE19" s="2">
        <f>CEILING((CD19*$D19),0.01)</f>
        <v>373.48</v>
      </c>
      <c r="CF19">
        <f>FLOOR(($EC19*POWER(($ED19-CE19),$EE19)),1)</f>
        <v>1591</v>
      </c>
      <c r="CG19"/>
      <c r="CH19"/>
      <c r="CJ19" s="8">
        <f>FLOOR((CN19/60),1)</f>
        <v>5</v>
      </c>
      <c r="CK19" s="3">
        <f>CN19-60*CJ19</f>
        <v>45.600000000000023</v>
      </c>
      <c r="CL19" s="18">
        <f>CO19</f>
        <v>1724</v>
      </c>
      <c r="CM19" s="6">
        <f>gradings!L67</f>
        <v>0.63460000000000005</v>
      </c>
      <c r="CN19" s="2">
        <f>CEILING((CM19*$D19),0.01)</f>
        <v>345.6</v>
      </c>
      <c r="CO19">
        <f>FLOOR(($EC19*POWER(($ED19-CN19),$EE19)),1)</f>
        <v>1724</v>
      </c>
      <c r="CP19"/>
      <c r="CQ19"/>
      <c r="CS19" s="8">
        <f>FLOOR((CW19/60),1)</f>
        <v>0</v>
      </c>
      <c r="CT19" s="3">
        <f>CW19-60*CS19</f>
        <v>0</v>
      </c>
      <c r="CU19" s="18">
        <f>CX19</f>
        <v>3760</v>
      </c>
      <c r="CV19" s="6">
        <f>gradings!M67</f>
        <v>0</v>
      </c>
      <c r="CW19" s="2">
        <f>CEILING((CV19*$D19),0.01)</f>
        <v>0</v>
      </c>
      <c r="CX19">
        <f>FLOOR(($EC19*POWER(($ED19-CW19),$EE19)),1)</f>
        <v>3760</v>
      </c>
      <c r="CY19"/>
      <c r="CZ19"/>
      <c r="DB19" s="8">
        <f>FLOOR((DF19/60),1)</f>
        <v>0</v>
      </c>
      <c r="DC19" s="3">
        <f>DF19-60*DB19</f>
        <v>0</v>
      </c>
      <c r="DD19" s="18">
        <f>DG19</f>
        <v>3760</v>
      </c>
      <c r="DE19" s="6">
        <f>gradings!N67</f>
        <v>0</v>
      </c>
      <c r="DF19" s="2">
        <f>CEILING((DE19*$D19),0.01)</f>
        <v>0</v>
      </c>
      <c r="DG19">
        <f>FLOOR(($EC19*POWER(($ED19-DF19),$EE19)),1)</f>
        <v>3760</v>
      </c>
      <c r="DH19"/>
      <c r="DI19"/>
      <c r="DK19" s="8">
        <f>FLOOR((DO19/60),1)</f>
        <v>0</v>
      </c>
      <c r="DL19" s="3">
        <f>DO19-60*DK19</f>
        <v>0</v>
      </c>
      <c r="DM19" s="18">
        <f>DP19</f>
        <v>3760</v>
      </c>
      <c r="DN19" s="6">
        <f>gradings!O67</f>
        <v>0</v>
      </c>
      <c r="DO19" s="2">
        <f>CEILING((DN19*$D19),0.01)</f>
        <v>0</v>
      </c>
      <c r="DP19">
        <f>FLOOR(($EC19*POWER(($ED19-DO19),$EE19)),1)</f>
        <v>3760</v>
      </c>
      <c r="DQ19"/>
      <c r="DR19"/>
      <c r="DT19" s="8">
        <f>FLOOR((DX19/60),1)</f>
        <v>0</v>
      </c>
      <c r="DU19" s="3">
        <f>DX19-60*DT19</f>
        <v>0</v>
      </c>
      <c r="DV19" s="18">
        <f>DY19</f>
        <v>3760</v>
      </c>
      <c r="DW19" s="6">
        <f>gradings!P67</f>
        <v>0</v>
      </c>
      <c r="DX19" s="2">
        <f>CEILING((DW19*$D19),0.01)</f>
        <v>0</v>
      </c>
      <c r="DY19">
        <f>FLOOR(($EC19*POWER(($ED19-DX19),$EE19)),1)</f>
        <v>3760</v>
      </c>
      <c r="DZ19"/>
      <c r="EA19"/>
      <c r="EB19"/>
      <c r="EC19">
        <v>1.0500000000000001E-2</v>
      </c>
      <c r="ED19">
        <v>1005</v>
      </c>
      <c r="EE19">
        <v>1.85</v>
      </c>
      <c r="EF19">
        <f>FLOOR((EC19*POWER((ED19-D19),EE19)),1)</f>
        <v>887</v>
      </c>
      <c r="EI19" t="str">
        <f t="shared" si="0"/>
        <v>3000 m</v>
      </c>
    </row>
    <row r="20" spans="1:139">
      <c r="A20" s="1" t="str">
        <f>vocabulaire!B16</f>
        <v>long hrd</v>
      </c>
      <c r="B20" s="14"/>
      <c r="C20" s="37">
        <v>53.28</v>
      </c>
      <c r="D20" s="2">
        <f>C20</f>
        <v>53.28</v>
      </c>
      <c r="E20" s="18">
        <f>EF20</f>
        <v>858</v>
      </c>
      <c r="G20" s="8"/>
      <c r="H20" s="2">
        <f>K20</f>
        <v>51.42</v>
      </c>
      <c r="I20" s="18">
        <f>L20</f>
        <v>934</v>
      </c>
      <c r="J20" s="6">
        <f>gradings!C68</f>
        <v>0.96499999999999997</v>
      </c>
      <c r="K20" s="2">
        <f>CEILING((J20*$D20),0.01)</f>
        <v>51.42</v>
      </c>
      <c r="L20">
        <f>FLOOR(($EC20*POWER(($ED20-K20),$EE20)),1)</f>
        <v>934</v>
      </c>
      <c r="M20"/>
      <c r="N20"/>
      <c r="P20" s="8"/>
      <c r="Q20" s="2">
        <f>T20</f>
        <v>49.15</v>
      </c>
      <c r="R20" s="18">
        <f>U20</f>
        <v>1030</v>
      </c>
      <c r="S20" s="6">
        <f>gradings!D68</f>
        <v>0.9224</v>
      </c>
      <c r="T20" s="2">
        <f>CEILING((S20*$D20),0.01)</f>
        <v>49.15</v>
      </c>
      <c r="U20">
        <f>FLOOR(($EC20*POWER(($ED20-T20),$EE20)),1)</f>
        <v>1030</v>
      </c>
      <c r="V20"/>
      <c r="W20"/>
      <c r="Y20" s="8"/>
      <c r="Z20" s="2">
        <f>AC20</f>
        <v>46.86</v>
      </c>
      <c r="AA20" s="18">
        <f>AD20</f>
        <v>1132</v>
      </c>
      <c r="AB20" s="6">
        <f>gradings!E68</f>
        <v>0.87939999999999996</v>
      </c>
      <c r="AC20" s="2">
        <f>CEILING((AB20*$D20),0.01)</f>
        <v>46.86</v>
      </c>
      <c r="AD20">
        <f>FLOOR(($EC20*POWER(($ED20-AC20),$EE20)),1)</f>
        <v>1132</v>
      </c>
      <c r="AE20"/>
      <c r="AF20"/>
      <c r="AI20" s="2">
        <f>AL20</f>
        <v>45.1</v>
      </c>
      <c r="AJ20" s="18">
        <f>AM20</f>
        <v>1214</v>
      </c>
      <c r="AK20" s="6">
        <f>gradings!F68</f>
        <v>0.84640000000000004</v>
      </c>
      <c r="AL20" s="2">
        <f>CEILING((AK20*$D20),0.01)</f>
        <v>45.1</v>
      </c>
      <c r="AM20">
        <f>FLOOR(($EC20*POWER(($ED20-AL20),$EE20)),1)</f>
        <v>1214</v>
      </c>
      <c r="AQ20" s="8"/>
      <c r="AR20" s="2">
        <f>AU20</f>
        <v>42.68</v>
      </c>
      <c r="AS20" s="18">
        <f>AV20</f>
        <v>1329</v>
      </c>
      <c r="AT20" s="6">
        <f>gradings!G68</f>
        <v>0.80100000000000005</v>
      </c>
      <c r="AU20" s="2">
        <f>CEILING((AT20*$D20),0.01)</f>
        <v>42.68</v>
      </c>
      <c r="AV20">
        <f>FLOOR(($EC20*POWER(($ED20-AU20),$EE20)),1)</f>
        <v>1329</v>
      </c>
      <c r="AW20"/>
      <c r="AX20"/>
      <c r="AZ20" s="8"/>
      <c r="BA20" s="2">
        <f>BD20</f>
        <v>41.800000000000004</v>
      </c>
      <c r="BB20" s="18">
        <f>BE20</f>
        <v>1373</v>
      </c>
      <c r="BC20" s="6">
        <f>gradings!H68</f>
        <v>0.78439999999999999</v>
      </c>
      <c r="BD20" s="2">
        <f>CEILING((BC20*$D20),0.01)</f>
        <v>41.800000000000004</v>
      </c>
      <c r="BE20">
        <f>FLOOR(($EC20*POWER(($ED20-BD20),$EE20)),1)</f>
        <v>1373</v>
      </c>
      <c r="BF20"/>
      <c r="BG20"/>
      <c r="BI20" s="8"/>
      <c r="BJ20" s="2">
        <f>BM20</f>
        <v>39.36</v>
      </c>
      <c r="BK20" s="18">
        <f>BN20</f>
        <v>1496</v>
      </c>
      <c r="BL20" s="6">
        <f>gradings!I68</f>
        <v>0.73860000000000003</v>
      </c>
      <c r="BM20" s="2">
        <f>CEILING((BL20*$D20),0.01)</f>
        <v>39.36</v>
      </c>
      <c r="BN20">
        <f>FLOOR(($EC20*POWER(($ED20-BM20),$EE20)),1)</f>
        <v>1496</v>
      </c>
      <c r="BO20"/>
      <c r="BP20"/>
      <c r="BR20" s="8"/>
      <c r="BS20" s="2">
        <f>BV20</f>
        <v>36.76</v>
      </c>
      <c r="BT20" s="18">
        <f>BW20</f>
        <v>1632</v>
      </c>
      <c r="BU20" s="6">
        <f>gradings!J68</f>
        <v>0.68989999999999996</v>
      </c>
      <c r="BV20" s="2">
        <f>CEILING((BU20*$D20),0.01)</f>
        <v>36.76</v>
      </c>
      <c r="BW20">
        <f>FLOOR(($EC20*POWER(($ED20-BV20),$EE20)),1)</f>
        <v>1632</v>
      </c>
      <c r="BX20"/>
      <c r="BY20"/>
      <c r="CA20" s="8"/>
      <c r="CB20" s="2">
        <f>CE20</f>
        <v>33.96</v>
      </c>
      <c r="CC20" s="18">
        <f>CF20</f>
        <v>1785</v>
      </c>
      <c r="CD20" s="6">
        <f>gradings!K68</f>
        <v>0.63729999999999998</v>
      </c>
      <c r="CE20" s="2">
        <f>CEILING((CD20*$D20),0.01)</f>
        <v>33.96</v>
      </c>
      <c r="CF20">
        <f>FLOOR(($EC20*POWER(($ED20-CE20),$EE20)),1)</f>
        <v>1785</v>
      </c>
      <c r="CG20"/>
      <c r="CH20"/>
      <c r="CJ20" s="8"/>
      <c r="CK20" s="2">
        <f>CN20</f>
        <v>30.89</v>
      </c>
      <c r="CL20" s="18">
        <f>CO20</f>
        <v>1960</v>
      </c>
      <c r="CM20" s="6">
        <f>gradings!L68</f>
        <v>0.57969999999999999</v>
      </c>
      <c r="CN20" s="2">
        <f>CEILING((CM20*$D20),0.01)</f>
        <v>30.89</v>
      </c>
      <c r="CO20">
        <f>FLOOR(($EC20*POWER(($ED20-CN20),$EE20)),1)</f>
        <v>1960</v>
      </c>
      <c r="CP20"/>
      <c r="CQ20"/>
      <c r="CS20" s="8"/>
      <c r="CT20" s="2">
        <f>CW20</f>
        <v>0</v>
      </c>
      <c r="CU20" s="18">
        <f>CX20</f>
        <v>4110</v>
      </c>
      <c r="CV20" s="6">
        <f>gradings!M68</f>
        <v>0</v>
      </c>
      <c r="CW20" s="2">
        <f>CEILING((CV20*$D20),0.01)</f>
        <v>0</v>
      </c>
      <c r="CX20">
        <f>FLOOR(($EC20*POWER(($ED20-CW20),$EE20)),1)</f>
        <v>4110</v>
      </c>
      <c r="CY20"/>
      <c r="CZ20"/>
      <c r="DB20" s="8"/>
      <c r="DC20" s="2">
        <f>DF20</f>
        <v>0</v>
      </c>
      <c r="DD20" s="18">
        <f>DG20</f>
        <v>4110</v>
      </c>
      <c r="DE20" s="6">
        <f>gradings!N68</f>
        <v>0</v>
      </c>
      <c r="DF20" s="2">
        <f>CEILING((DE20*$D20),0.01)</f>
        <v>0</v>
      </c>
      <c r="DG20">
        <f>FLOOR(($EC20*POWER(($ED20-DF20),$EE20)),1)</f>
        <v>4110</v>
      </c>
      <c r="DH20"/>
      <c r="DI20"/>
      <c r="DK20" s="8"/>
      <c r="DL20" s="2">
        <f>DO20</f>
        <v>0</v>
      </c>
      <c r="DM20" s="18">
        <f>DP20</f>
        <v>4110</v>
      </c>
      <c r="DN20" s="6">
        <f>gradings!O68</f>
        <v>0</v>
      </c>
      <c r="DO20" s="2">
        <f>CEILING((DN20*$D20),0.01)</f>
        <v>0</v>
      </c>
      <c r="DP20">
        <f>FLOOR(($EC20*POWER(($ED20-DO20),$EE20)),1)</f>
        <v>4110</v>
      </c>
      <c r="DQ20"/>
      <c r="DR20"/>
      <c r="DT20" s="8"/>
      <c r="DU20" s="2">
        <f>DX20</f>
        <v>0</v>
      </c>
      <c r="DV20" s="18">
        <f>DY20</f>
        <v>4110</v>
      </c>
      <c r="DW20" s="6">
        <f>gradings!P68</f>
        <v>0</v>
      </c>
      <c r="DX20" s="2">
        <f>CEILING((DW20*$D20),0.01)</f>
        <v>0</v>
      </c>
      <c r="DY20">
        <f>FLOOR(($EC20*POWER(($ED20-DX20),$EE20)),1)</f>
        <v>4110</v>
      </c>
      <c r="DZ20"/>
      <c r="EA20"/>
      <c r="EB20"/>
      <c r="EC20">
        <v>1.1466000000000001</v>
      </c>
      <c r="ED20">
        <v>92</v>
      </c>
      <c r="EE20">
        <v>1.81</v>
      </c>
      <c r="EF20">
        <f>FLOOR((EC20*POWER((ED20-D20),EE20)),1)</f>
        <v>858</v>
      </c>
      <c r="EI20" t="str">
        <f t="shared" si="0"/>
        <v>long hrd</v>
      </c>
    </row>
    <row r="21" spans="1:139">
      <c r="A21" s="1" t="str">
        <f>vocabulaire!B25</f>
        <v>javelin</v>
      </c>
      <c r="B21" s="14"/>
      <c r="C21" s="37">
        <v>40.18</v>
      </c>
      <c r="E21" s="18">
        <f>EH21</f>
        <v>445</v>
      </c>
      <c r="G21" s="8"/>
      <c r="H21" s="2">
        <f>FLOOR((J21*$C21),0.01)</f>
        <v>40.68</v>
      </c>
      <c r="I21" s="18">
        <f>N21</f>
        <v>452</v>
      </c>
      <c r="J21" s="6">
        <f>gradings!C69</f>
        <v>1.0125999999999999</v>
      </c>
      <c r="K21" s="2"/>
      <c r="L21"/>
      <c r="M21"/>
      <c r="N21">
        <f>FLOOR(($EC21*POWER((H21-$ED21),$EE21)),1)</f>
        <v>452</v>
      </c>
      <c r="P21" s="8"/>
      <c r="Q21" s="2">
        <f>FLOOR((S21*$C21),0.01)</f>
        <v>43.64</v>
      </c>
      <c r="R21" s="18">
        <f>W21</f>
        <v>495</v>
      </c>
      <c r="S21" s="6">
        <f>gradings!D69</f>
        <v>1.0862000000000001</v>
      </c>
      <c r="T21" s="2"/>
      <c r="U21"/>
      <c r="V21"/>
      <c r="W21">
        <f>FLOOR(($EC21*POWER((Q21-$ED21),$EE21)),1)</f>
        <v>495</v>
      </c>
      <c r="Y21" s="8"/>
      <c r="Z21" s="2">
        <f>FLOOR((AB21*$C21),0.01)</f>
        <v>47.07</v>
      </c>
      <c r="AA21" s="18">
        <f>AF21</f>
        <v>545</v>
      </c>
      <c r="AB21" s="6">
        <f>gradings!E69</f>
        <v>1.1716</v>
      </c>
      <c r="AC21" s="2"/>
      <c r="AD21"/>
      <c r="AE21"/>
      <c r="AF21">
        <f>FLOOR(($EC21*POWER((Z21-$ED21),$EE21)),1)</f>
        <v>545</v>
      </c>
      <c r="AI21" s="2">
        <f>FLOOR((AK21*$C21),0.01)</f>
        <v>49.33</v>
      </c>
      <c r="AJ21" s="18">
        <f>AO21</f>
        <v>579</v>
      </c>
      <c r="AK21" s="6">
        <f>gradings!F69</f>
        <v>1.2278</v>
      </c>
      <c r="AO21">
        <f>FLOOR(($EC21*POWER((AI21-$ED21),$EE21)),1)</f>
        <v>579</v>
      </c>
      <c r="AQ21" s="8"/>
      <c r="AR21" s="2">
        <f>FLOOR((AT21*$C21),0.01)</f>
        <v>53.76</v>
      </c>
      <c r="AS21" s="18">
        <f>AX21</f>
        <v>644</v>
      </c>
      <c r="AT21" s="6">
        <f>gradings!G69</f>
        <v>1.3380000000000001</v>
      </c>
      <c r="AV21"/>
      <c r="AW21"/>
      <c r="AX21">
        <f>FLOOR(($EC21*POWER((AR21-$ED21),$EE21)),1)</f>
        <v>644</v>
      </c>
      <c r="AZ21" s="8"/>
      <c r="BA21" s="2">
        <f>FLOOR((BC21*$C21),0.01)</f>
        <v>56.81</v>
      </c>
      <c r="BB21" s="18">
        <f>BG21</f>
        <v>690</v>
      </c>
      <c r="BC21" s="6">
        <f>gradings!H69</f>
        <v>1.4139999999999999</v>
      </c>
      <c r="BE21"/>
      <c r="BF21"/>
      <c r="BG21">
        <f>FLOOR(($EC21*POWER((BA21-$ED21),$EE21)),1)</f>
        <v>690</v>
      </c>
      <c r="BI21" s="8"/>
      <c r="BJ21" s="2">
        <f>FLOOR((BL21*$C21),0.01)</f>
        <v>62.76</v>
      </c>
      <c r="BK21" s="18">
        <f>BP21</f>
        <v>779</v>
      </c>
      <c r="BL21" s="6">
        <f>gradings!I69</f>
        <v>1.5620000000000001</v>
      </c>
      <c r="BN21"/>
      <c r="BO21"/>
      <c r="BP21">
        <f>FLOOR(($EC21*POWER((BJ21-$ED21),$EE21)),1)</f>
        <v>779</v>
      </c>
      <c r="BR21" s="8"/>
      <c r="BS21" s="2">
        <f>FLOOR((BU21*$C21),0.01)</f>
        <v>67.5</v>
      </c>
      <c r="BT21" s="18">
        <f>BY21</f>
        <v>851</v>
      </c>
      <c r="BU21" s="6">
        <f>gradings!J69</f>
        <v>1.6800999999999999</v>
      </c>
      <c r="BW21"/>
      <c r="BX21"/>
      <c r="BY21">
        <f>FLOOR(($EC21*POWER((BS21-$ED21),$EE21)),1)</f>
        <v>851</v>
      </c>
      <c r="CA21" s="8"/>
      <c r="CB21" s="2">
        <f>FLOOR((CD21*$C21),0.01)</f>
        <v>76.06</v>
      </c>
      <c r="CC21" s="18">
        <f>CH21</f>
        <v>982</v>
      </c>
      <c r="CD21" s="6">
        <f>gradings!K69</f>
        <v>1.8932</v>
      </c>
      <c r="CF21"/>
      <c r="CG21"/>
      <c r="CH21">
        <f>FLOOR(($EC21*POWER((CB21-$ED21),$EE21)),1)</f>
        <v>982</v>
      </c>
      <c r="CJ21" s="8"/>
      <c r="CK21" s="2">
        <f>FLOOR((CM21*$C21),0.01)</f>
        <v>84.18</v>
      </c>
      <c r="CL21" s="18">
        <f>CQ21</f>
        <v>1108</v>
      </c>
      <c r="CM21" s="6">
        <f>gradings!L69</f>
        <v>2.0952000000000002</v>
      </c>
      <c r="CO21"/>
      <c r="CP21"/>
      <c r="CQ21">
        <f>FLOOR(($EC21*POWER((CK21-$ED21),$EE21)),1)</f>
        <v>1108</v>
      </c>
      <c r="CS21" s="8"/>
      <c r="CT21" s="2">
        <f>FLOOR((CV21*$C21),0.01)</f>
        <v>97.95</v>
      </c>
      <c r="CU21" s="18">
        <f>CZ21</f>
        <v>1322</v>
      </c>
      <c r="CV21" s="6">
        <f>gradings!M69</f>
        <v>2.4378000000000002</v>
      </c>
      <c r="CX21"/>
      <c r="CY21"/>
      <c r="CZ21">
        <f>FLOOR(($EC21*POWER((CT21-$ED21),$EE21)),1)</f>
        <v>1322</v>
      </c>
      <c r="DB21" s="8"/>
      <c r="DC21" s="2">
        <f>FLOOR((DE21*$C21),0.01)</f>
        <v>117.07000000000001</v>
      </c>
      <c r="DD21" s="18">
        <f>DI21</f>
        <v>1625</v>
      </c>
      <c r="DE21" s="6">
        <f>gradings!N69</f>
        <v>2.9137</v>
      </c>
      <c r="DG21"/>
      <c r="DH21"/>
      <c r="DI21">
        <f>FLOOR(($EC21*POWER((DC21-$ED21),$EE21)),1)</f>
        <v>1625</v>
      </c>
      <c r="DK21" s="8"/>
      <c r="DL21" s="2">
        <f>FLOOR((DN21*$C21),0.01)</f>
        <v>145.47</v>
      </c>
      <c r="DM21" s="18">
        <f>DR21</f>
        <v>2083</v>
      </c>
      <c r="DN21" s="6">
        <f>gradings!O69</f>
        <v>3.6206</v>
      </c>
      <c r="DP21"/>
      <c r="DQ21"/>
      <c r="DR21">
        <f>FLOOR(($EC21*POWER((DL21-$ED21),$EE21)),1)</f>
        <v>2083</v>
      </c>
      <c r="DT21" s="8"/>
      <c r="DU21" s="2">
        <f>FLOOR((DW21*$C21),0.01)</f>
        <v>0</v>
      </c>
      <c r="DV21" s="18" t="e">
        <f>EA21</f>
        <v>#NUM!</v>
      </c>
      <c r="DW21" s="6">
        <f>gradings!P69</f>
        <v>0</v>
      </c>
      <c r="DY21"/>
      <c r="DZ21"/>
      <c r="EA21" t="e">
        <f>FLOOR(($EC21*POWER((DU21-$ED21),$EE21)),1)</f>
        <v>#NUM!</v>
      </c>
      <c r="EB21"/>
      <c r="EC21">
        <v>10.14</v>
      </c>
      <c r="ED21">
        <v>7</v>
      </c>
      <c r="EE21">
        <v>1.08</v>
      </c>
      <c r="EH21">
        <f>FLOOR((EC21*POWER((C21-ED21),EE21)),1)</f>
        <v>445</v>
      </c>
      <c r="EI21" t="str">
        <f t="shared" si="0"/>
        <v>javelin</v>
      </c>
    </row>
    <row r="22" spans="1:139">
      <c r="A22" s="1" t="str">
        <f>vocabulaire!B9</f>
        <v>1500 m</v>
      </c>
      <c r="B22" s="14">
        <v>7</v>
      </c>
      <c r="C22" s="38">
        <v>36.93</v>
      </c>
      <c r="D22" s="2">
        <f>60*B22+C22</f>
        <v>456.93</v>
      </c>
      <c r="E22" s="18">
        <f>EF22</f>
        <v>12</v>
      </c>
      <c r="G22" s="8">
        <f>FLOOR((K22/60),1)</f>
        <v>7</v>
      </c>
      <c r="H22" s="3">
        <f>K22-60*G22</f>
        <v>32.960000000000036</v>
      </c>
      <c r="I22" s="18">
        <f>L22</f>
        <v>16</v>
      </c>
      <c r="J22" s="6">
        <f>gradings!C70</f>
        <v>0.99129999999999996</v>
      </c>
      <c r="K22" s="2">
        <f>CEILING((J22*$D22),0.01)</f>
        <v>452.96000000000004</v>
      </c>
      <c r="L22">
        <f>FLOOR(($EC22*POWER(($ED22-K22),$EE22)),1)</f>
        <v>16</v>
      </c>
      <c r="M22"/>
      <c r="N22"/>
      <c r="P22" s="8">
        <f>FLOOR((T22/60),1)</f>
        <v>7</v>
      </c>
      <c r="Q22" s="3">
        <f>T22-60*P22</f>
        <v>14.960000000000036</v>
      </c>
      <c r="R22" s="18">
        <f>U22</f>
        <v>43</v>
      </c>
      <c r="S22" s="6">
        <f>gradings!D70</f>
        <v>0.95189999999999997</v>
      </c>
      <c r="T22" s="2">
        <f>CEILING((S22*$D22),0.01)</f>
        <v>434.96000000000004</v>
      </c>
      <c r="U22">
        <f>FLOOR(($EC22*POWER(($ED22-T22),$EE22)),1)</f>
        <v>43</v>
      </c>
      <c r="V22"/>
      <c r="W22"/>
      <c r="Y22" s="8">
        <f>FLOOR((AC22/60),1)</f>
        <v>6</v>
      </c>
      <c r="Z22" s="3">
        <f>AC22-60*Y22</f>
        <v>56.949999999999989</v>
      </c>
      <c r="AA22" s="18">
        <f>AD22</f>
        <v>80</v>
      </c>
      <c r="AB22" s="6">
        <f>gradings!E70</f>
        <v>0.91249999999999998</v>
      </c>
      <c r="AC22" s="2">
        <f>CEILING((AB22*$D22),0.01)</f>
        <v>416.95</v>
      </c>
      <c r="AD22">
        <f>FLOOR(($EC22*POWER(($ED22-AC22),$EE22)),1)</f>
        <v>80</v>
      </c>
      <c r="AE22"/>
      <c r="AF22"/>
      <c r="AH22" s="8">
        <f>FLOOR((AL22/60),1)</f>
        <v>6</v>
      </c>
      <c r="AI22" s="3">
        <f>AL22-60*AH22</f>
        <v>38.949999999999989</v>
      </c>
      <c r="AJ22" s="18">
        <f>AM22</f>
        <v>128</v>
      </c>
      <c r="AK22" s="6">
        <f>gradings!F70</f>
        <v>0.87309999999999999</v>
      </c>
      <c r="AL22" s="2">
        <f>CEILING((AK22*$D22),0.01)</f>
        <v>398.95</v>
      </c>
      <c r="AM22">
        <f>FLOOR(($EC22*POWER(($ED22-AL22),$EE22)),1)</f>
        <v>128</v>
      </c>
      <c r="AQ22" s="8">
        <f>FLOOR((AU22/60),1)</f>
        <v>6</v>
      </c>
      <c r="AR22" s="3">
        <f>AU22-60*AQ22</f>
        <v>20.949999999999989</v>
      </c>
      <c r="AS22" s="18">
        <f>AV22</f>
        <v>185</v>
      </c>
      <c r="AT22" s="6">
        <f>gradings!G70</f>
        <v>0.8337</v>
      </c>
      <c r="AU22" s="2">
        <f>CEILING((AT22*$D22),0.01)</f>
        <v>380.95</v>
      </c>
      <c r="AV22">
        <f>FLOOR(($EC22*POWER(($ED22-AU22),$EE22)),1)</f>
        <v>185</v>
      </c>
      <c r="AW22"/>
      <c r="AX22"/>
      <c r="AZ22" s="8">
        <f>FLOOR((BD22/60),1)</f>
        <v>6</v>
      </c>
      <c r="BA22" s="3">
        <f>BD22-60*AZ22</f>
        <v>2.7599999999999909</v>
      </c>
      <c r="BB22" s="18">
        <f>BE22</f>
        <v>253</v>
      </c>
      <c r="BC22" s="6">
        <f>gradings!H70</f>
        <v>0.79390000000000005</v>
      </c>
      <c r="BD22" s="2">
        <f>CEILING((BC22*$D22),0.01)</f>
        <v>362.76</v>
      </c>
      <c r="BE22">
        <f>FLOOR(($EC22*POWER(($ED22-BD22),$EE22)),1)</f>
        <v>253</v>
      </c>
      <c r="BF22"/>
      <c r="BG22"/>
      <c r="BI22" s="8">
        <f>FLOOR((BM22/60),1)</f>
        <v>5</v>
      </c>
      <c r="BJ22" s="3">
        <f>BM22-60*BI22</f>
        <v>44.03000000000003</v>
      </c>
      <c r="BK22" s="18">
        <f>BN22</f>
        <v>333</v>
      </c>
      <c r="BL22" s="6">
        <f>gradings!I70</f>
        <v>0.75290000000000001</v>
      </c>
      <c r="BM22" s="2">
        <f>CEILING((BL22*$D22),0.01)</f>
        <v>344.03000000000003</v>
      </c>
      <c r="BN22">
        <f>FLOOR(($EC22*POWER(($ED22-BM22),$EE22)),1)</f>
        <v>333</v>
      </c>
      <c r="BO22"/>
      <c r="BP22"/>
      <c r="BR22" s="8">
        <f>FLOOR((BV22/60),1)</f>
        <v>5</v>
      </c>
      <c r="BS22" s="3">
        <f>BV22-60*BR22</f>
        <v>23.470000000000027</v>
      </c>
      <c r="BT22" s="18">
        <f>BW22</f>
        <v>432</v>
      </c>
      <c r="BU22" s="6">
        <f>gradings!J70</f>
        <v>0.70789999999999997</v>
      </c>
      <c r="BV22" s="2">
        <f>CEILING((BU22*$D22),0.01)</f>
        <v>323.47000000000003</v>
      </c>
      <c r="BW22">
        <f>FLOOR(($EC22*POWER(($ED22-BV22),$EE22)),1)</f>
        <v>432</v>
      </c>
      <c r="BX22"/>
      <c r="BY22"/>
      <c r="CA22" s="8">
        <f>FLOOR((CE22/60),1)</f>
        <v>4</v>
      </c>
      <c r="CB22" s="3">
        <f>CE22-60*CA22</f>
        <v>59.569999999999993</v>
      </c>
      <c r="CC22" s="18">
        <f>CF22</f>
        <v>562</v>
      </c>
      <c r="CD22" s="6">
        <f>gradings!K70</f>
        <v>0.65559999999999996</v>
      </c>
      <c r="CE22" s="2">
        <f>CEILING((CD22*$D22),0.01)</f>
        <v>299.57</v>
      </c>
      <c r="CF22">
        <f>FLOOR(($EC22*POWER(($ED22-CE22),$EE22)),1)</f>
        <v>562</v>
      </c>
      <c r="CG22"/>
      <c r="CH22"/>
      <c r="CJ22" s="8">
        <f>FLOOR((CN22/60),1)</f>
        <v>4</v>
      </c>
      <c r="CK22" s="3">
        <f>CN22-60*CJ22</f>
        <v>30.509999999999991</v>
      </c>
      <c r="CL22" s="18">
        <f>CO22</f>
        <v>741</v>
      </c>
      <c r="CM22" s="6">
        <f>gradings!L70</f>
        <v>0.59199999999999997</v>
      </c>
      <c r="CN22" s="2">
        <f>CEILING((CM22*$D22),0.01)</f>
        <v>270.51</v>
      </c>
      <c r="CO22">
        <f>FLOOR(($EC22*POWER(($ED22-CN22),$EE22)),1)</f>
        <v>741</v>
      </c>
      <c r="CP22"/>
      <c r="CQ22"/>
      <c r="CS22" s="8">
        <f>FLOOR((CW22/60),1)</f>
        <v>3</v>
      </c>
      <c r="CT22" s="3">
        <f>CW22-60*CS22</f>
        <v>54</v>
      </c>
      <c r="CU22" s="18">
        <f>CX22</f>
        <v>998</v>
      </c>
      <c r="CV22" s="6">
        <f>gradings!M70</f>
        <v>0.5121</v>
      </c>
      <c r="CW22" s="2">
        <f>CEILING((CV22*$D22),0.01)</f>
        <v>234</v>
      </c>
      <c r="CX22">
        <f>FLOOR(($EC22*POWER(($ED22-CW22),$EE22)),1)</f>
        <v>998</v>
      </c>
      <c r="CY22"/>
      <c r="CZ22"/>
      <c r="DB22" s="8">
        <f>FLOOR((DF22/60),1)</f>
        <v>3</v>
      </c>
      <c r="DC22" s="3">
        <f>DF22-60*DB22</f>
        <v>7.1200000000000045</v>
      </c>
      <c r="DD22" s="18">
        <f>DG22</f>
        <v>1378</v>
      </c>
      <c r="DE22" s="6">
        <f>gradings!N70</f>
        <v>0.40949999999999998</v>
      </c>
      <c r="DF22" s="2">
        <f>CEILING((DE22*$D22),0.01)</f>
        <v>187.12</v>
      </c>
      <c r="DG22">
        <f>FLOOR(($EC22*POWER(($ED22-DF22),$EE22)),1)</f>
        <v>1378</v>
      </c>
      <c r="DH22"/>
      <c r="DI22"/>
      <c r="DK22" s="8">
        <f>FLOOR((DO22/60),1)</f>
        <v>2</v>
      </c>
      <c r="DL22" s="3">
        <f>DO22-60*DK22</f>
        <v>7.7199999999999989</v>
      </c>
      <c r="DM22" s="18">
        <f>DP22</f>
        <v>1940</v>
      </c>
      <c r="DN22" s="6">
        <f>gradings!O70</f>
        <v>0.27950000000000003</v>
      </c>
      <c r="DO22" s="2">
        <f>CEILING((DN22*$D22),0.01)</f>
        <v>127.72</v>
      </c>
      <c r="DP22">
        <f>FLOOR(($EC22*POWER(($ED22-DO22),$EE22)),1)</f>
        <v>1940</v>
      </c>
      <c r="DQ22"/>
      <c r="DR22"/>
      <c r="DT22" s="8">
        <f>FLOOR((DX22/60),1)</f>
        <v>1</v>
      </c>
      <c r="DU22" s="3">
        <f>DX22-60*DT22</f>
        <v>27.189999999999998</v>
      </c>
      <c r="DV22" s="18">
        <f>DY22</f>
        <v>3337</v>
      </c>
      <c r="DW22" s="6">
        <f>gradings!P70</f>
        <v>0.1908</v>
      </c>
      <c r="DX22" s="2">
        <f>CEILING((DW22*$D22),0.01)</f>
        <v>87.19</v>
      </c>
      <c r="DY22">
        <f>FLOOR(($EC22*POWER(($ED22-DL22),$EE22)),1)</f>
        <v>3337</v>
      </c>
      <c r="DZ22"/>
      <c r="EA22"/>
      <c r="EB22"/>
      <c r="EC22">
        <v>3.7679999999999998E-2</v>
      </c>
      <c r="ED22">
        <v>480</v>
      </c>
      <c r="EE22">
        <v>1.85</v>
      </c>
      <c r="EF22">
        <f>FLOOR((EC22*POWER((ED22-D22),EE22)),1)</f>
        <v>12</v>
      </c>
      <c r="EI22" t="str">
        <f t="shared" si="0"/>
        <v>1500 m</v>
      </c>
    </row>
    <row r="23" spans="1:139">
      <c r="A23" s="1" t="str">
        <f>vocabulaire!B21</f>
        <v>triple</v>
      </c>
      <c r="B23" s="14"/>
      <c r="C23" s="37">
        <v>13.53</v>
      </c>
      <c r="E23" s="18">
        <f>EG23</f>
        <v>644</v>
      </c>
      <c r="G23" s="8"/>
      <c r="H23" s="2">
        <f>FLOOR((J23*$C23),0.01)</f>
        <v>13.56</v>
      </c>
      <c r="I23" s="18">
        <f>M23</f>
        <v>648</v>
      </c>
      <c r="J23" s="6">
        <f>gradings!C71</f>
        <v>1.0028999999999999</v>
      </c>
      <c r="K23" s="2"/>
      <c r="L23"/>
      <c r="M23">
        <f>FLOOR(($EC23*POWER((H23*100-$ED23),$EE23)),1)</f>
        <v>648</v>
      </c>
      <c r="N23"/>
      <c r="P23" s="8"/>
      <c r="Q23" s="2">
        <f>FLOOR((S23*$C23),0.01)</f>
        <v>14.58</v>
      </c>
      <c r="R23" s="18">
        <f>V23</f>
        <v>781</v>
      </c>
      <c r="S23" s="6">
        <f>gradings!D71</f>
        <v>1.0781000000000001</v>
      </c>
      <c r="T23" s="2"/>
      <c r="U23"/>
      <c r="V23">
        <f>FLOOR(($EC23*POWER((Q23*100-$ED23),$EE23)),1)</f>
        <v>781</v>
      </c>
      <c r="W23"/>
      <c r="Y23" s="8"/>
      <c r="Z23" s="2">
        <f>FLOOR((AB23*$C23),0.01)</f>
        <v>15.67</v>
      </c>
      <c r="AA23" s="18">
        <f>AE23</f>
        <v>931</v>
      </c>
      <c r="AB23" s="6">
        <f>gradings!E71</f>
        <v>1.1588000000000001</v>
      </c>
      <c r="AC23" s="2"/>
      <c r="AD23"/>
      <c r="AE23">
        <f>FLOOR(($EC23*POWER((Z23*100-$ED23),$EE23)),1)</f>
        <v>931</v>
      </c>
      <c r="AF23"/>
      <c r="AI23" s="2">
        <f>FLOOR((AK23*$C23),0.01)</f>
        <v>16.850000000000001</v>
      </c>
      <c r="AJ23" s="18">
        <f>AN23</f>
        <v>1101</v>
      </c>
      <c r="AK23" s="6">
        <f>gradings!F71</f>
        <v>1.2457</v>
      </c>
      <c r="AN23">
        <f>FLOOR(($EC23*POWER((AI23*100-$ED23),$EE23)),1)</f>
        <v>1101</v>
      </c>
      <c r="AQ23" s="8"/>
      <c r="AR23" s="2">
        <f>FLOOR((AT23*$C23),0.01)</f>
        <v>18.11</v>
      </c>
      <c r="AS23" s="18">
        <f>AW23</f>
        <v>1291</v>
      </c>
      <c r="AT23" s="6">
        <f>gradings!G71</f>
        <v>1.339</v>
      </c>
      <c r="AV23"/>
      <c r="AW23">
        <f>FLOOR(($EC23*POWER((AR23*100-$ED23),$EE23)),1)</f>
        <v>1291</v>
      </c>
      <c r="AX23"/>
      <c r="AZ23" s="8"/>
      <c r="BA23" s="2">
        <f>FLOOR((BC23*$C23),0.01)</f>
        <v>19.47</v>
      </c>
      <c r="BB23" s="18">
        <f>BF23</f>
        <v>1506</v>
      </c>
      <c r="BC23" s="6">
        <f>gradings!H71</f>
        <v>1.4393</v>
      </c>
      <c r="BE23"/>
      <c r="BF23">
        <f>FLOOR(($EC23*POWER((BA23*100-$ED23),$EE23)),1)</f>
        <v>1506</v>
      </c>
      <c r="BG23"/>
      <c r="BI23" s="8"/>
      <c r="BJ23" s="2">
        <f>FLOOR((BL23*$C23),0.01)</f>
        <v>20.93</v>
      </c>
      <c r="BK23" s="18">
        <f>BO23</f>
        <v>1746</v>
      </c>
      <c r="BL23" s="6">
        <f>gradings!I71</f>
        <v>1.5470999999999999</v>
      </c>
      <c r="BN23"/>
      <c r="BO23">
        <f>FLOOR(($EC23*POWER((BJ23*100-$ED23),$EE23)),1)</f>
        <v>1746</v>
      </c>
      <c r="BP23"/>
      <c r="BR23" s="8"/>
      <c r="BS23" s="2">
        <f>FLOOR((BU23*$C23),0.01)</f>
        <v>22.5</v>
      </c>
      <c r="BT23" s="18">
        <f>BX23</f>
        <v>2016</v>
      </c>
      <c r="BU23" s="6">
        <f>gradings!J71</f>
        <v>1.6631</v>
      </c>
      <c r="BW23"/>
      <c r="BX23">
        <f>FLOOR(($EC23*POWER((BS23*100-$ED23),$EE23)),1)</f>
        <v>2016</v>
      </c>
      <c r="BY23"/>
      <c r="CA23" s="8"/>
      <c r="CB23" s="2">
        <f>FLOOR((CD23*$C23),0.01)</f>
        <v>24.18</v>
      </c>
      <c r="CC23" s="18">
        <f>CG23</f>
        <v>2317</v>
      </c>
      <c r="CD23" s="6">
        <f>gradings!K71</f>
        <v>1.7877000000000001</v>
      </c>
      <c r="CF23"/>
      <c r="CG23">
        <f>FLOOR(($EC23*POWER((CB23*100-$ED23),$EE23)),1)</f>
        <v>2317</v>
      </c>
      <c r="CH23"/>
      <c r="CJ23" s="8"/>
      <c r="CK23" s="2">
        <f>FLOOR((CM23*$C23),0.01)</f>
        <v>25.990000000000002</v>
      </c>
      <c r="CL23" s="18">
        <f>CP23</f>
        <v>2654</v>
      </c>
      <c r="CM23" s="6">
        <f>gradings!L71</f>
        <v>1.9216</v>
      </c>
      <c r="CO23"/>
      <c r="CP23">
        <f>FLOOR(($EC23*POWER((CK23*100-$ED23),$EE23)),1)</f>
        <v>2654</v>
      </c>
      <c r="CQ23"/>
      <c r="CS23" s="8"/>
      <c r="CT23" s="2">
        <f>FLOOR((CV23*$C23),0.01)</f>
        <v>0</v>
      </c>
      <c r="CU23" s="18" t="e">
        <f>CY23</f>
        <v>#NUM!</v>
      </c>
      <c r="CV23" s="6">
        <f>gradings!M71</f>
        <v>0</v>
      </c>
      <c r="CX23"/>
      <c r="CY23" t="e">
        <f>FLOOR(($EC23*POWER((CT23*100-$ED23),$EE23)),1)</f>
        <v>#NUM!</v>
      </c>
      <c r="CZ23"/>
      <c r="DB23" s="8"/>
      <c r="DC23" s="2">
        <f>FLOOR((DE23*$C23),0.01)</f>
        <v>0</v>
      </c>
      <c r="DD23" s="18" t="e">
        <f>DH23</f>
        <v>#NUM!</v>
      </c>
      <c r="DE23" s="6">
        <f>gradings!N71</f>
        <v>0</v>
      </c>
      <c r="DG23"/>
      <c r="DH23" t="e">
        <f>FLOOR(($EC23*POWER((DC23*100-$ED23),$EE23)),1)</f>
        <v>#NUM!</v>
      </c>
      <c r="DI23"/>
      <c r="DK23" s="8"/>
      <c r="DL23" s="2">
        <f>FLOOR((DN23*$C23),0.01)</f>
        <v>0</v>
      </c>
      <c r="DM23" s="18" t="e">
        <f>DQ23</f>
        <v>#NUM!</v>
      </c>
      <c r="DN23" s="6">
        <f>gradings!O71</f>
        <v>0</v>
      </c>
      <c r="DP23"/>
      <c r="DQ23" t="e">
        <f>FLOOR(($EC23*POWER((DL23*100-$ED23),$EE23)),1)</f>
        <v>#NUM!</v>
      </c>
      <c r="DR23"/>
      <c r="DT23" s="8"/>
      <c r="DU23" s="2">
        <f>FLOOR((DW23*$C23),0.01)</f>
        <v>0</v>
      </c>
      <c r="DV23" s="18" t="e">
        <f>DZ23</f>
        <v>#NUM!</v>
      </c>
      <c r="DW23" s="6">
        <f>gradings!P71</f>
        <v>0</v>
      </c>
      <c r="DY23"/>
      <c r="DZ23" t="e">
        <f>FLOOR(($EC23*POWER((DU23*100-$ED23),$EE23)),1)</f>
        <v>#NUM!</v>
      </c>
      <c r="EA23"/>
      <c r="EB23"/>
      <c r="EC23">
        <v>6.5329999999999999E-2</v>
      </c>
      <c r="ED23">
        <v>640</v>
      </c>
      <c r="EE23">
        <v>1.4</v>
      </c>
      <c r="EG23">
        <f>FLOOR((EC23*POWER((C23*100-ED23),EE23)),1)</f>
        <v>644</v>
      </c>
      <c r="EI23" t="str">
        <f t="shared" si="0"/>
        <v>triple</v>
      </c>
    </row>
    <row r="24" spans="1:139" ht="12.75" thickBot="1">
      <c r="A24" s="1" t="str">
        <f>vocabulaire!B12</f>
        <v>10000 m</v>
      </c>
      <c r="B24" s="16">
        <v>39</v>
      </c>
      <c r="C24" s="42">
        <v>25.66</v>
      </c>
      <c r="D24" s="2">
        <f>60*B24+C24</f>
        <v>2365.66</v>
      </c>
      <c r="E24" s="18">
        <f>EF24</f>
        <v>689</v>
      </c>
      <c r="G24" s="8">
        <f>FLOOR((K24/60),1)</f>
        <v>39</v>
      </c>
      <c r="H24" s="3">
        <f>K24-60*G24</f>
        <v>25.659999999999854</v>
      </c>
      <c r="I24" s="18">
        <f>L24</f>
        <v>689</v>
      </c>
      <c r="J24" s="6">
        <f>gradings!C72</f>
        <v>1</v>
      </c>
      <c r="K24" s="2">
        <f>CEILING((J24*$D24),0.01)</f>
        <v>2365.66</v>
      </c>
      <c r="L24">
        <f>FLOOR(($EC24*POWER(($ED24-K24),$EE24)),1)</f>
        <v>689</v>
      </c>
      <c r="M24"/>
      <c r="N24"/>
      <c r="P24" s="8">
        <f>FLOOR((T24/60),1)</f>
        <v>38</v>
      </c>
      <c r="Q24" s="3">
        <f>T24-60*P24</f>
        <v>9.7300000000000182</v>
      </c>
      <c r="R24" s="18">
        <f>U24</f>
        <v>743</v>
      </c>
      <c r="S24" s="6">
        <f>gradings!D72</f>
        <v>0.96789999999999998</v>
      </c>
      <c r="T24" s="2">
        <f>CEILING((S24*$D24),0.01)</f>
        <v>2289.73</v>
      </c>
      <c r="U24">
        <f>FLOOR(($EC24*POWER(($ED24-T24),$EE24)),1)</f>
        <v>743</v>
      </c>
      <c r="V24"/>
      <c r="W24"/>
      <c r="Y24" s="8">
        <f>FLOOR((AC24/60),1)</f>
        <v>36</v>
      </c>
      <c r="Z24" s="3">
        <f>AC24-60*Y24</f>
        <v>47.880000000000109</v>
      </c>
      <c r="AA24" s="18">
        <f>AD24</f>
        <v>803</v>
      </c>
      <c r="AB24" s="6">
        <f>gradings!E72</f>
        <v>0.93330000000000002</v>
      </c>
      <c r="AC24" s="2">
        <f>CEILING((AB24*$D24),0.01)</f>
        <v>2207.88</v>
      </c>
      <c r="AD24">
        <f>FLOOR(($EC24*POWER(($ED24-AC24),$EE24)),1)</f>
        <v>803</v>
      </c>
      <c r="AE24"/>
      <c r="AF24"/>
      <c r="AH24" s="8">
        <f>FLOOR((AL24/60),1)</f>
        <v>35</v>
      </c>
      <c r="AI24" s="3">
        <f>AL24-60*AH24</f>
        <v>24.369999999999891</v>
      </c>
      <c r="AJ24" s="18">
        <f>AM24</f>
        <v>867</v>
      </c>
      <c r="AK24" s="6">
        <f>gradings!F72</f>
        <v>0.89800000000000002</v>
      </c>
      <c r="AL24" s="2">
        <f>CEILING((AK24*$D24),0.01)</f>
        <v>2124.37</v>
      </c>
      <c r="AM24">
        <f>FLOOR(($EC24*POWER(($ED24-AL24),$EE24)),1)</f>
        <v>867</v>
      </c>
      <c r="AQ24" s="8">
        <f>FLOOR((AU24/60),1)</f>
        <v>33</v>
      </c>
      <c r="AR24" s="3">
        <f>AU24-60*AQ24</f>
        <v>58.259999999999991</v>
      </c>
      <c r="AS24" s="18">
        <f>AV24</f>
        <v>935</v>
      </c>
      <c r="AT24" s="6">
        <f>gradings!G72</f>
        <v>0.86160000000000003</v>
      </c>
      <c r="AU24" s="2">
        <f>CEILING((AT24*$D24),0.01)</f>
        <v>2038.26</v>
      </c>
      <c r="AV24">
        <f>FLOOR(($EC24*POWER(($ED24-AU24),$EE24)),1)</f>
        <v>935</v>
      </c>
      <c r="AW24"/>
      <c r="AX24"/>
      <c r="AZ24" s="8">
        <f>FLOOR((BD24/60),1)</f>
        <v>32</v>
      </c>
      <c r="BA24" s="3">
        <f>BD24-60*AZ24</f>
        <v>28.360000000000127</v>
      </c>
      <c r="BB24" s="18">
        <f>BE24</f>
        <v>1009</v>
      </c>
      <c r="BC24" s="6">
        <f>gradings!H72</f>
        <v>0.8236</v>
      </c>
      <c r="BD24" s="2">
        <f>CEILING((BC24*$D24),0.01)</f>
        <v>1948.3600000000001</v>
      </c>
      <c r="BE24">
        <f>FLOOR(($EC24*POWER(($ED24-BD24),$EE24)),1)</f>
        <v>1009</v>
      </c>
      <c r="BF24"/>
      <c r="BG24"/>
      <c r="BI24" s="8">
        <f>FLOOR((BM24/60),1)</f>
        <v>30</v>
      </c>
      <c r="BJ24" s="3">
        <f>BM24-60*BI24</f>
        <v>53.259999999999991</v>
      </c>
      <c r="BK24" s="18">
        <f>BN24</f>
        <v>1090</v>
      </c>
      <c r="BL24" s="6">
        <f>gradings!I72</f>
        <v>0.78339999999999999</v>
      </c>
      <c r="BM24" s="2">
        <f>CEILING((BL24*$D24),0.01)</f>
        <v>1853.26</v>
      </c>
      <c r="BN24">
        <f>FLOOR(($EC24*POWER(($ED24-BM24),$EE24)),1)</f>
        <v>1090</v>
      </c>
      <c r="BO24"/>
      <c r="BP24"/>
      <c r="BR24" s="8">
        <f>FLOOR((BV24/60),1)</f>
        <v>29</v>
      </c>
      <c r="BS24" s="3">
        <f>BV24-60*BR24</f>
        <v>11.299999999999955</v>
      </c>
      <c r="BT24" s="18">
        <f>BW24</f>
        <v>1180</v>
      </c>
      <c r="BU24" s="6">
        <f>gradings!J72</f>
        <v>0.74029999999999996</v>
      </c>
      <c r="BV24" s="2">
        <f>CEILING((BU24*$D24),0.01)</f>
        <v>1751.3</v>
      </c>
      <c r="BW24">
        <f>FLOOR(($EC24*POWER(($ED24-BV24),$EE24)),1)</f>
        <v>1180</v>
      </c>
      <c r="BX24"/>
      <c r="BY24"/>
      <c r="CA24" s="8">
        <f>FLOOR((CE24/60),1)</f>
        <v>27</v>
      </c>
      <c r="CB24" s="3">
        <f>CE24-60*CA24</f>
        <v>20.590000000000146</v>
      </c>
      <c r="CC24" s="18">
        <f>CF24</f>
        <v>1282</v>
      </c>
      <c r="CD24" s="6">
        <f>gradings!K72</f>
        <v>0.69350000000000001</v>
      </c>
      <c r="CE24" s="2">
        <f>CEILING((CD24*$D24),0.01)</f>
        <v>1640.5900000000001</v>
      </c>
      <c r="CF24">
        <f>FLOOR(($EC24*POWER(($ED24-CE24),$EE24)),1)</f>
        <v>1282</v>
      </c>
      <c r="CG24"/>
      <c r="CH24"/>
      <c r="CJ24" s="8">
        <f>FLOOR((CN24/60),1)</f>
        <v>25</v>
      </c>
      <c r="CK24" s="3">
        <f>CN24-60*CJ24</f>
        <v>18.519999999999982</v>
      </c>
      <c r="CL24" s="18">
        <f>CO24</f>
        <v>1398</v>
      </c>
      <c r="CM24" s="6">
        <f>gradings!L72</f>
        <v>0.64190000000000003</v>
      </c>
      <c r="CN24" s="2">
        <f>CEILING((CM24*$D24),0.01)</f>
        <v>1518.52</v>
      </c>
      <c r="CO24">
        <f>FLOOR(($EC24*POWER(($ED24-CN24),$EE24)),1)</f>
        <v>1398</v>
      </c>
      <c r="CP24"/>
      <c r="CQ24"/>
      <c r="CS24" s="8">
        <f>FLOOR((CW24/60),1)</f>
        <v>0</v>
      </c>
      <c r="CT24" s="3">
        <f>CW24-60*CS24</f>
        <v>0</v>
      </c>
      <c r="CU24" s="18">
        <f>CX24</f>
        <v>3243</v>
      </c>
      <c r="CV24" s="6">
        <f>gradings!M72</f>
        <v>0</v>
      </c>
      <c r="CW24" s="2">
        <f>CEILING((CV24*$D24),0.01)</f>
        <v>0</v>
      </c>
      <c r="CX24">
        <f>FLOOR(($EC24*POWER(($ED24-CW24),$EE24)),1)</f>
        <v>3243</v>
      </c>
      <c r="CY24"/>
      <c r="CZ24"/>
      <c r="DB24" s="8">
        <f>FLOOR((DF24/60),1)</f>
        <v>0</v>
      </c>
      <c r="DC24" s="3">
        <f>DF24-60*DB24</f>
        <v>0</v>
      </c>
      <c r="DD24" s="18">
        <f>DG24</f>
        <v>3243</v>
      </c>
      <c r="DE24" s="6">
        <f>gradings!N72</f>
        <v>0</v>
      </c>
      <c r="DF24" s="2">
        <f>CEILING((DE24*$D24),0.01)</f>
        <v>0</v>
      </c>
      <c r="DG24">
        <f>FLOOR(($EC24*POWER(($ED24-DF24),$EE24)),1)</f>
        <v>3243</v>
      </c>
      <c r="DH24"/>
      <c r="DI24"/>
      <c r="DK24" s="8">
        <f>FLOOR((DO24/60),1)</f>
        <v>0</v>
      </c>
      <c r="DL24" s="3">
        <f>DO24-60*DK24</f>
        <v>0</v>
      </c>
      <c r="DM24" s="18">
        <f>DP24</f>
        <v>3243</v>
      </c>
      <c r="DN24" s="6">
        <f>gradings!O72</f>
        <v>0</v>
      </c>
      <c r="DO24" s="2">
        <f>CEILING((DN24*$D24),0.01)</f>
        <v>0</v>
      </c>
      <c r="DP24">
        <f>FLOOR(($EC24*POWER(($ED24-DO24),$EE24)),1)</f>
        <v>3243</v>
      </c>
      <c r="DQ24"/>
      <c r="DR24"/>
      <c r="DT24" s="8">
        <f>FLOOR((DX24/60),1)</f>
        <v>0</v>
      </c>
      <c r="DU24" s="3">
        <f>DX24-60*DT24</f>
        <v>0</v>
      </c>
      <c r="DV24" s="18">
        <f>DY24</f>
        <v>3243</v>
      </c>
      <c r="DW24" s="6">
        <f>gradings!P72</f>
        <v>0</v>
      </c>
      <c r="DX24" s="2">
        <f>CEILING((DW24*$D24),0.01)</f>
        <v>0</v>
      </c>
      <c r="DY24">
        <f>FLOOR(($EC24*POWER(($ED24-DX24),$EE24)),1)</f>
        <v>3243</v>
      </c>
      <c r="DZ24"/>
      <c r="EA24"/>
      <c r="EB24"/>
      <c r="EC24">
        <v>4.15E-4</v>
      </c>
      <c r="ED24">
        <v>4245</v>
      </c>
      <c r="EE24">
        <v>1.9</v>
      </c>
      <c r="EF24">
        <f>FLOOR((EC24*POWER((ED24-D24),EE24)),1)</f>
        <v>689</v>
      </c>
      <c r="EI24" t="str">
        <f t="shared" si="0"/>
        <v>10000 m</v>
      </c>
    </row>
    <row r="25" spans="1:139" s="11" customFormat="1">
      <c r="A25" s="19" t="str">
        <f>vocabulaire!B31</f>
        <v>day 2</v>
      </c>
      <c r="B25" s="20"/>
      <c r="C25" s="43"/>
      <c r="D25" s="21"/>
      <c r="E25" s="22">
        <f>SUM(E15:E24)</f>
        <v>6000</v>
      </c>
      <c r="F25" s="22"/>
      <c r="G25" s="22"/>
      <c r="H25" s="22"/>
      <c r="I25" s="22">
        <f>SUM(I15:I24)</f>
        <v>6185</v>
      </c>
      <c r="J25" s="22"/>
      <c r="K25" s="22">
        <f>SUM(K15:K24)</f>
        <v>3448.9799999999996</v>
      </c>
      <c r="L25" s="22">
        <f>SUM(L15:L24)</f>
        <v>4044</v>
      </c>
      <c r="M25" s="22">
        <f>SUM(M15:M24)</f>
        <v>1173</v>
      </c>
      <c r="N25" s="22">
        <f>SUM(N15:N24)</f>
        <v>968</v>
      </c>
      <c r="O25" s="22"/>
      <c r="P25" s="22"/>
      <c r="Q25" s="22"/>
      <c r="R25" s="22">
        <f>SUM(R15:R24)</f>
        <v>6856</v>
      </c>
      <c r="S25" s="22"/>
      <c r="T25" s="22">
        <f>SUM(T15:T24)</f>
        <v>3333.06</v>
      </c>
      <c r="U25" s="22">
        <f>SUM(U15:U24)</f>
        <v>4427</v>
      </c>
      <c r="V25" s="22">
        <f>SUM(V15:V24)</f>
        <v>1362</v>
      </c>
      <c r="W25" s="22">
        <f>SUM(W15:W24)</f>
        <v>1067</v>
      </c>
      <c r="X25" s="22"/>
      <c r="Y25" s="22"/>
      <c r="Z25" s="22"/>
      <c r="AA25" s="22">
        <f>SUM(AA15:AA24)</f>
        <v>7607</v>
      </c>
      <c r="AB25" s="22"/>
      <c r="AC25" s="22">
        <f>SUM(AC15:AC24)</f>
        <v>3210.9700000000003</v>
      </c>
      <c r="AD25" s="22">
        <f>SUM(AD15:AD24)</f>
        <v>4838</v>
      </c>
      <c r="AE25" s="22">
        <f>SUM(AE15:AE24)</f>
        <v>1585</v>
      </c>
      <c r="AF25" s="22">
        <f>SUM(AF15:AF24)</f>
        <v>1184</v>
      </c>
      <c r="AG25" s="22"/>
      <c r="AH25" s="22"/>
      <c r="AI25" s="22"/>
      <c r="AJ25" s="22">
        <f>SUM(AJ15:AJ24)</f>
        <v>8174</v>
      </c>
      <c r="AK25" s="22"/>
      <c r="AL25" s="22">
        <f>SUM(AL15:AL24)</f>
        <v>3087.51</v>
      </c>
      <c r="AM25" s="22">
        <f>SUM(AM15:AM24)</f>
        <v>5239</v>
      </c>
      <c r="AN25" s="22">
        <f>SUM(AN15:AN24)</f>
        <v>1835</v>
      </c>
      <c r="AO25" s="22">
        <f>SUM(AO15:AO24)</f>
        <v>1100</v>
      </c>
      <c r="AP25" s="22"/>
      <c r="AQ25" s="22"/>
      <c r="AR25" s="22"/>
      <c r="AS25" s="22">
        <f>SUM(AS15:AS24)</f>
        <v>9102</v>
      </c>
      <c r="AT25" s="22"/>
      <c r="AU25" s="22">
        <f>SUM(AU15:AU24)</f>
        <v>2959.7</v>
      </c>
      <c r="AV25" s="22">
        <f>SUM(AV15:AV24)</f>
        <v>5758</v>
      </c>
      <c r="AW25" s="22">
        <f>SUM(AW15:AW24)</f>
        <v>2122</v>
      </c>
      <c r="AX25" s="22">
        <f>SUM(AX15:AX24)</f>
        <v>1222</v>
      </c>
      <c r="AY25" s="22"/>
      <c r="AZ25" s="22"/>
      <c r="BA25" s="22"/>
      <c r="BB25" s="22">
        <f>SUM(BB15:BB24)</f>
        <v>9812</v>
      </c>
      <c r="BC25" s="22"/>
      <c r="BD25" s="22">
        <f>SUM(BD15:BD24)</f>
        <v>2829.4500000000003</v>
      </c>
      <c r="BE25" s="22">
        <f>SUM(BE15:BE24)</f>
        <v>6122</v>
      </c>
      <c r="BF25" s="22">
        <f>SUM(BF15:BF24)</f>
        <v>2453</v>
      </c>
      <c r="BG25" s="22">
        <f>SUM(BG15:BG24)</f>
        <v>1237</v>
      </c>
      <c r="BH25" s="22"/>
      <c r="BI25" s="22"/>
      <c r="BJ25" s="22"/>
      <c r="BK25" s="22">
        <f>SUM(BK15:BK24)</f>
        <v>10955</v>
      </c>
      <c r="BL25" s="22"/>
      <c r="BM25" s="22">
        <f>SUM(BM15:BM24)</f>
        <v>2689.7200000000003</v>
      </c>
      <c r="BN25" s="22">
        <f>SUM(BN15:BN24)</f>
        <v>6727</v>
      </c>
      <c r="BO25" s="22">
        <f>SUM(BO15:BO24)</f>
        <v>2836</v>
      </c>
      <c r="BP25" s="22">
        <f>SUM(BP15:BP24)</f>
        <v>1392</v>
      </c>
      <c r="BQ25" s="22"/>
      <c r="BR25" s="22"/>
      <c r="BS25" s="22"/>
      <c r="BT25" s="22">
        <f>SUM(BT15:BT24)</f>
        <v>12075</v>
      </c>
      <c r="BU25" s="22"/>
      <c r="BV25" s="22">
        <f>SUM(BV15:BV24)</f>
        <v>2539.9299999999998</v>
      </c>
      <c r="BW25" s="22">
        <f>SUM(BW15:BW24)</f>
        <v>7338</v>
      </c>
      <c r="BX25" s="22">
        <f>SUM(BX15:BX24)</f>
        <v>3280</v>
      </c>
      <c r="BY25" s="22">
        <f>SUM(BY15:BY24)</f>
        <v>1538</v>
      </c>
      <c r="BZ25" s="22"/>
      <c r="CA25" s="22"/>
      <c r="CB25" s="22"/>
      <c r="CC25" s="22">
        <f>SUM(CC15:CC24)</f>
        <v>13622</v>
      </c>
      <c r="CD25" s="22"/>
      <c r="CE25" s="22">
        <f>SUM(CE15:CE24)</f>
        <v>2375.65</v>
      </c>
      <c r="CF25" s="22">
        <f>SUM(CF15:CF24)</f>
        <v>8050</v>
      </c>
      <c r="CG25" s="22">
        <f>SUM(CG15:CG24)</f>
        <v>3800</v>
      </c>
      <c r="CH25" s="22">
        <f>SUM(CH15:CH24)</f>
        <v>1772</v>
      </c>
      <c r="CI25" s="22"/>
      <c r="CJ25" s="22"/>
      <c r="CK25" s="22"/>
      <c r="CL25" s="22">
        <f>SUM(CL15:CL24)</f>
        <v>15418</v>
      </c>
      <c r="CM25" s="22"/>
      <c r="CN25" s="22">
        <f>SUM(CN15:CN24)</f>
        <v>2191.39</v>
      </c>
      <c r="CO25" s="22">
        <f>SUM(CO15:CO24)</f>
        <v>8960</v>
      </c>
      <c r="CP25" s="22">
        <f>SUM(CP15:CP24)</f>
        <v>4419</v>
      </c>
      <c r="CQ25" s="22">
        <f>SUM(CQ15:CQ24)</f>
        <v>2039</v>
      </c>
      <c r="CR25" s="22"/>
      <c r="CS25" s="22"/>
      <c r="CT25" s="22"/>
      <c r="CU25" s="22" t="e">
        <f>SUM(CU15:CU24)</f>
        <v>#NUM!</v>
      </c>
      <c r="CV25" s="22"/>
      <c r="CW25" s="22"/>
      <c r="CX25" s="22"/>
      <c r="CY25" s="22"/>
      <c r="CZ25" s="22"/>
      <c r="DA25" s="22"/>
      <c r="DB25" s="22"/>
      <c r="DC25" s="22"/>
      <c r="DD25" s="22" t="e">
        <f>SUM(DD15:DD24)</f>
        <v>#NUM!</v>
      </c>
      <c r="DE25" s="22"/>
      <c r="DF25" s="22"/>
      <c r="DG25" s="22"/>
      <c r="DH25" s="22"/>
      <c r="DI25" s="22"/>
      <c r="DJ25" s="22"/>
      <c r="DK25" s="22"/>
      <c r="DL25" s="22"/>
      <c r="DM25" s="22" t="e">
        <f>SUM(DM15:DM24)</f>
        <v>#NUM!</v>
      </c>
      <c r="DN25" s="22"/>
      <c r="DO25" s="22"/>
      <c r="DP25" s="22"/>
      <c r="DQ25" s="22"/>
      <c r="DR25" s="22"/>
      <c r="DS25" s="22"/>
      <c r="DT25" s="22"/>
      <c r="DU25" s="22"/>
      <c r="DV25" s="22" t="e">
        <f>SUM(DV15:DV24)</f>
        <v>#NUM!</v>
      </c>
      <c r="DW25" s="22"/>
      <c r="DX25" s="22"/>
    </row>
    <row r="27" spans="1:139" s="10" customFormat="1">
      <c r="A27" s="24" t="str">
        <f>vocabulaire!B28</f>
        <v>TOTAL</v>
      </c>
      <c r="B27" s="25"/>
      <c r="C27" s="44"/>
      <c r="E27" s="27">
        <f>E$13+E$25</f>
        <v>12886</v>
      </c>
      <c r="F27" s="27"/>
      <c r="G27" s="27"/>
      <c r="H27" s="27"/>
      <c r="I27" s="27">
        <f>I$13+I$25</f>
        <v>13459</v>
      </c>
      <c r="J27" s="27"/>
      <c r="K27" s="27">
        <f>K$13+K$25</f>
        <v>5255.28</v>
      </c>
      <c r="L27" s="27"/>
      <c r="M27" s="27"/>
      <c r="N27" s="27"/>
      <c r="O27" s="27"/>
      <c r="P27" s="27"/>
      <c r="Q27" s="27"/>
      <c r="R27" s="27">
        <f>R$13+R$25</f>
        <v>14763</v>
      </c>
      <c r="S27" s="27"/>
      <c r="T27" s="27"/>
      <c r="U27" s="27"/>
      <c r="V27" s="27"/>
      <c r="W27" s="27"/>
      <c r="X27" s="27"/>
      <c r="Y27" s="27"/>
      <c r="Z27" s="27"/>
      <c r="AA27" s="27">
        <f>AA$13+AA$25</f>
        <v>16256</v>
      </c>
      <c r="AB27" s="27"/>
      <c r="AC27" s="27"/>
      <c r="AD27" s="27"/>
      <c r="AE27" s="27"/>
      <c r="AF27" s="27"/>
      <c r="AG27" s="27"/>
      <c r="AH27" s="27"/>
      <c r="AI27" s="27"/>
      <c r="AJ27" s="27">
        <f>AJ$13+AJ$25</f>
        <v>17460</v>
      </c>
      <c r="AK27" s="27"/>
      <c r="AL27" s="27"/>
      <c r="AM27" s="27"/>
      <c r="AN27" s="27"/>
      <c r="AO27" s="27"/>
      <c r="AP27" s="27"/>
      <c r="AQ27" s="27"/>
      <c r="AR27" s="27"/>
      <c r="AS27" s="27">
        <f>AS$13+AS$25</f>
        <v>19253</v>
      </c>
      <c r="AT27" s="27"/>
      <c r="AU27" s="27"/>
      <c r="AV27" s="27"/>
      <c r="AW27" s="27"/>
      <c r="AX27" s="27"/>
      <c r="AY27" s="27"/>
      <c r="AZ27" s="27"/>
      <c r="BA27" s="27"/>
      <c r="BB27" s="27">
        <f>BB$13+BB$25</f>
        <v>20707</v>
      </c>
      <c r="BC27" s="27"/>
      <c r="BD27" s="27"/>
      <c r="BE27" s="27"/>
      <c r="BF27" s="27"/>
      <c r="BG27" s="27"/>
      <c r="BH27" s="27"/>
      <c r="BI27" s="27"/>
      <c r="BJ27" s="27"/>
      <c r="BK27" s="27">
        <f>BK$13+BK$25</f>
        <v>22923</v>
      </c>
      <c r="BL27" s="27"/>
      <c r="BM27" s="27"/>
      <c r="BN27" s="27"/>
      <c r="BO27" s="27"/>
      <c r="BP27" s="27"/>
      <c r="BQ27" s="27"/>
      <c r="BR27" s="27"/>
      <c r="BS27" s="27"/>
      <c r="BT27" s="27">
        <f>BT$13+BT$25</f>
        <v>24948</v>
      </c>
      <c r="BU27" s="27"/>
      <c r="BV27" s="27"/>
      <c r="BW27" s="27"/>
      <c r="BX27" s="27"/>
      <c r="BY27" s="27"/>
      <c r="BZ27" s="27"/>
      <c r="CA27" s="27"/>
      <c r="CB27" s="27"/>
      <c r="CC27" s="27">
        <f>CC$13+CC$25</f>
        <v>28049</v>
      </c>
      <c r="CD27" s="27"/>
      <c r="CE27" s="27"/>
      <c r="CF27" s="27"/>
      <c r="CG27" s="27"/>
      <c r="CH27" s="27"/>
      <c r="CI27" s="27"/>
      <c r="CJ27" s="27"/>
      <c r="CK27" s="27"/>
      <c r="CL27" s="27">
        <f>CL$13+CL$25</f>
        <v>31573</v>
      </c>
      <c r="CM27" s="27"/>
      <c r="CN27" s="27"/>
      <c r="CO27" s="27"/>
      <c r="CP27" s="27"/>
      <c r="CQ27" s="27"/>
      <c r="CR27" s="27"/>
      <c r="CS27" s="27"/>
      <c r="CT27" s="27"/>
      <c r="CU27" s="27" t="e">
        <f>CU$13+CU$25</f>
        <v>#NUM!</v>
      </c>
      <c r="CV27" s="27"/>
      <c r="CW27" s="27"/>
      <c r="CX27" s="27"/>
      <c r="CY27" s="27"/>
      <c r="CZ27" s="27"/>
      <c r="DA27" s="27"/>
      <c r="DB27" s="27"/>
      <c r="DC27" s="27"/>
      <c r="DD27" s="27" t="e">
        <f>DD$13+DD$25</f>
        <v>#NUM!</v>
      </c>
      <c r="DE27" s="27"/>
      <c r="DF27" s="27"/>
      <c r="DG27" s="27"/>
      <c r="DH27" s="27"/>
      <c r="DI27" s="27"/>
      <c r="DJ27" s="27"/>
      <c r="DK27" s="27"/>
      <c r="DL27" s="27"/>
      <c r="DM27" s="27" t="e">
        <f>DM$13+DM$25</f>
        <v>#NUM!</v>
      </c>
      <c r="DN27" s="27"/>
      <c r="DO27" s="27"/>
      <c r="DP27" s="27"/>
      <c r="DQ27" s="27"/>
      <c r="DR27" s="27"/>
      <c r="DS27" s="27"/>
      <c r="DT27" s="27"/>
      <c r="DU27" s="27"/>
      <c r="DV27" s="27" t="e">
        <f>DV$13+DV$25</f>
        <v>#NUM!</v>
      </c>
      <c r="DW27" s="27"/>
      <c r="DX27" s="27"/>
      <c r="DY27" s="27"/>
      <c r="DZ27" s="27"/>
      <c r="EA27" s="27"/>
    </row>
    <row r="28" spans="1:139" s="35" customFormat="1">
      <c r="C28" s="4"/>
      <c r="D28" s="4"/>
      <c r="E28" s="7" t="s">
        <v>9</v>
      </c>
      <c r="F28" s="7"/>
      <c r="G28" s="7"/>
      <c r="H28" s="7"/>
      <c r="I28" s="7" t="str">
        <f>H1</f>
        <v>M35</v>
      </c>
      <c r="J28" s="7"/>
      <c r="K28" s="7"/>
      <c r="L28" s="7"/>
      <c r="M28" s="7"/>
      <c r="N28" s="7"/>
      <c r="O28" s="7"/>
      <c r="P28" s="7"/>
      <c r="Q28" s="7"/>
      <c r="R28" s="7" t="str">
        <f>Q1</f>
        <v>M40</v>
      </c>
      <c r="S28" s="7"/>
      <c r="T28" s="7"/>
      <c r="U28" s="7"/>
      <c r="V28" s="7"/>
      <c r="W28" s="7"/>
      <c r="X28" s="7"/>
      <c r="Y28" s="7"/>
      <c r="Z28" s="7"/>
      <c r="AA28" s="7" t="str">
        <f>Z1</f>
        <v>M45</v>
      </c>
      <c r="AB28" s="7"/>
      <c r="AC28" s="7"/>
      <c r="AD28" s="7"/>
      <c r="AE28" s="7"/>
      <c r="AF28" s="7"/>
      <c r="AG28" s="7"/>
      <c r="AH28" s="7"/>
      <c r="AI28" s="4"/>
      <c r="AJ28" s="7" t="str">
        <f>AI1</f>
        <v>M50</v>
      </c>
      <c r="AK28" s="5"/>
      <c r="AL28" s="4"/>
      <c r="AP28" s="4"/>
      <c r="AQ28" s="4"/>
      <c r="AR28" s="4"/>
      <c r="AS28" s="4" t="str">
        <f>AR1</f>
        <v>M55</v>
      </c>
      <c r="AT28" s="4"/>
      <c r="AU28" s="4"/>
      <c r="AV28" s="4"/>
      <c r="AW28" s="4"/>
      <c r="AX28" s="4"/>
      <c r="AY28" s="4"/>
      <c r="AZ28" s="4"/>
      <c r="BA28" s="4"/>
      <c r="BB28" s="4" t="str">
        <f>BA1</f>
        <v>M60</v>
      </c>
      <c r="BC28" s="4"/>
      <c r="BD28" s="4"/>
      <c r="BE28" s="4"/>
      <c r="BF28" s="4"/>
      <c r="BG28" s="4"/>
      <c r="BH28" s="4"/>
      <c r="BI28" s="4"/>
      <c r="BJ28" s="4"/>
      <c r="BK28" s="4" t="str">
        <f>BJ1</f>
        <v>M65</v>
      </c>
      <c r="BL28" s="4"/>
      <c r="BM28" s="4"/>
      <c r="BN28" s="4"/>
      <c r="BO28" s="4"/>
      <c r="BP28" s="4"/>
      <c r="BQ28" s="4"/>
      <c r="BR28" s="4"/>
      <c r="BS28" s="4"/>
      <c r="BT28" s="4" t="str">
        <f>BS1</f>
        <v>M70</v>
      </c>
      <c r="BU28" s="4"/>
      <c r="BV28" s="4"/>
      <c r="BW28" s="4"/>
      <c r="BX28" s="4"/>
      <c r="BY28" s="4"/>
      <c r="BZ28" s="4"/>
      <c r="CA28" s="4"/>
      <c r="CB28" s="4"/>
      <c r="CC28" s="4" t="str">
        <f>CB1</f>
        <v>M75</v>
      </c>
      <c r="CD28" s="4"/>
      <c r="CE28" s="4"/>
      <c r="CF28" s="4"/>
      <c r="CG28" s="4"/>
      <c r="CH28" s="4"/>
      <c r="CI28" s="4"/>
      <c r="CJ28" s="4"/>
      <c r="CK28" s="4"/>
      <c r="CL28" s="4" t="str">
        <f>CK1</f>
        <v>M80</v>
      </c>
      <c r="CM28" s="4"/>
      <c r="CN28" s="4"/>
      <c r="CO28" s="4"/>
      <c r="CP28" s="4"/>
      <c r="CQ28" s="4"/>
      <c r="CR28" s="4"/>
      <c r="CS28" s="4"/>
      <c r="CT28" s="4"/>
      <c r="CU28" s="4" t="str">
        <f>CT1</f>
        <v>M85</v>
      </c>
      <c r="CV28" s="4"/>
      <c r="CW28" s="4"/>
      <c r="CX28" s="4"/>
      <c r="CY28" s="4"/>
      <c r="CZ28" s="4"/>
      <c r="DA28" s="4"/>
      <c r="DB28" s="4"/>
      <c r="DC28" s="4"/>
      <c r="DD28" s="4" t="str">
        <f>DC1</f>
        <v>M90</v>
      </c>
      <c r="DE28" s="4"/>
      <c r="DF28" s="4"/>
      <c r="DG28" s="4"/>
      <c r="DH28" s="4"/>
      <c r="DI28" s="4"/>
      <c r="DJ28" s="4"/>
      <c r="DK28" s="4"/>
      <c r="DL28" s="4"/>
      <c r="DM28" s="4" t="str">
        <f>DL1</f>
        <v>M95</v>
      </c>
      <c r="DN28" s="4"/>
      <c r="DO28" s="4"/>
      <c r="DP28" s="4"/>
      <c r="DQ28" s="4"/>
      <c r="DR28" s="4"/>
      <c r="DS28" s="4"/>
      <c r="DT28" s="4"/>
      <c r="DU28" s="4"/>
      <c r="DV28" s="4" t="str">
        <f>DU1</f>
        <v>M100</v>
      </c>
      <c r="DW28" s="4"/>
      <c r="DX28" s="4"/>
      <c r="DY28" s="4"/>
      <c r="DZ28" s="4"/>
      <c r="EA28" s="4"/>
      <c r="EB28" s="4"/>
    </row>
    <row r="30" spans="1:139">
      <c r="C30" s="4" t="str">
        <f>vocabulaire!B38</f>
        <v>deca 1:</v>
      </c>
      <c r="E30" s="8">
        <f>E3+E4+E6+E9+E10</f>
        <v>3432</v>
      </c>
      <c r="H30" s="2"/>
      <c r="I30" s="8">
        <f>I3+I4+I6+I9+I10</f>
        <v>3655</v>
      </c>
      <c r="K30" s="2"/>
      <c r="L30" s="34"/>
      <c r="M30" s="34"/>
      <c r="N30" s="34"/>
      <c r="R30" s="8">
        <f>R3+R4+R6+R9+R10</f>
        <v>3970</v>
      </c>
      <c r="AA30" s="8">
        <f>AA3+AA4+AA6+AA9+AA10</f>
        <v>4375</v>
      </c>
      <c r="AG30" s="6"/>
      <c r="AH30" s="2"/>
      <c r="AJ30" s="8">
        <f>AJ3+AJ4+AJ6+AJ9+AJ10</f>
        <v>4743</v>
      </c>
      <c r="AK30" s="8"/>
      <c r="AL30" s="8"/>
      <c r="AO30" s="2"/>
      <c r="AS30" s="8">
        <f>AS3+AS4+AS6+AS9+AS10</f>
        <v>5232</v>
      </c>
      <c r="BB30" s="8">
        <f>BB3+BB4+BB6+BB9+BB10</f>
        <v>5702</v>
      </c>
      <c r="BK30" s="8">
        <f>BK3+BK4+BK6+BK9+BK10</f>
        <v>6332</v>
      </c>
      <c r="BT30" s="8">
        <f>BT3+BT4+BT6+BT9+BT10</f>
        <v>6830</v>
      </c>
      <c r="CC30" s="8">
        <f>CC3+CC4+CC6+CC9+CC10</f>
        <v>7832</v>
      </c>
      <c r="CL30" s="8">
        <f>CL3+CL4+CL6+CL9+CL10</f>
        <v>8931</v>
      </c>
      <c r="CM30" s="8">
        <f t="shared" ref="CM30:DR30" si="1">CM3+CM4+CM6+CM9+CM10</f>
        <v>6.5500000000000007</v>
      </c>
      <c r="CN30" s="8">
        <f t="shared" si="1"/>
        <v>40.020000000000003</v>
      </c>
      <c r="CO30" s="8">
        <f t="shared" si="1"/>
        <v>3409</v>
      </c>
      <c r="CP30" s="8">
        <f t="shared" si="1"/>
        <v>4719</v>
      </c>
      <c r="CQ30" s="8">
        <f t="shared" si="1"/>
        <v>803</v>
      </c>
      <c r="CR30" s="8"/>
      <c r="CS30" s="8"/>
      <c r="CT30" s="8"/>
      <c r="CU30" s="8"/>
      <c r="CV30" s="8">
        <f t="shared" si="1"/>
        <v>6.9774000000000012</v>
      </c>
      <c r="CW30" s="8">
        <f t="shared" si="1"/>
        <v>35.32</v>
      </c>
      <c r="CX30" s="8">
        <f t="shared" si="1"/>
        <v>3878</v>
      </c>
      <c r="CY30" s="8">
        <f t="shared" si="1"/>
        <v>5587</v>
      </c>
      <c r="CZ30" s="8">
        <f t="shared" si="1"/>
        <v>916</v>
      </c>
      <c r="DA30" s="8"/>
      <c r="DB30" s="8"/>
      <c r="DC30" s="8"/>
      <c r="DD30" s="8"/>
      <c r="DE30" s="8">
        <f t="shared" si="1"/>
        <v>7.5421000000000005</v>
      </c>
      <c r="DF30" s="8">
        <f t="shared" si="1"/>
        <v>29.19</v>
      </c>
      <c r="DG30" s="8">
        <f t="shared" si="1"/>
        <v>4529</v>
      </c>
      <c r="DH30" s="8">
        <f t="shared" si="1"/>
        <v>6710</v>
      </c>
      <c r="DI30" s="8">
        <f t="shared" si="1"/>
        <v>1083</v>
      </c>
      <c r="DJ30" s="8"/>
      <c r="DK30" s="8"/>
      <c r="DL30" s="8"/>
      <c r="DM30" s="8"/>
      <c r="DN30" s="8">
        <f t="shared" si="1"/>
        <v>8.3693000000000008</v>
      </c>
      <c r="DO30" s="8">
        <f t="shared" si="1"/>
        <v>21.3</v>
      </c>
      <c r="DP30" s="8">
        <f t="shared" si="1"/>
        <v>5430</v>
      </c>
      <c r="DQ30" s="8">
        <f t="shared" si="1"/>
        <v>8223</v>
      </c>
      <c r="DR30" s="8">
        <f t="shared" si="1"/>
        <v>1369</v>
      </c>
      <c r="DS30" s="8"/>
      <c r="DT30" s="8"/>
      <c r="DU30" s="8"/>
      <c r="DV30" s="8"/>
      <c r="EB30"/>
    </row>
    <row r="31" spans="1:139">
      <c r="C31" s="4" t="str">
        <f>vocabulaire!B39</f>
        <v>deca 2:</v>
      </c>
      <c r="E31" s="8">
        <f>E15+E16+E18+E21+E22</f>
        <v>2166</v>
      </c>
      <c r="H31" s="2"/>
      <c r="I31" s="8">
        <f>I15+I16+I18+I21+I22</f>
        <v>2219</v>
      </c>
      <c r="K31" s="2"/>
      <c r="L31" s="34"/>
      <c r="M31" s="34"/>
      <c r="N31" s="34"/>
      <c r="R31" s="8">
        <f>R15+R16+R18+R21+R22</f>
        <v>2471</v>
      </c>
      <c r="AA31" s="8">
        <f>AA15+AA16+AA18+AA21+AA22</f>
        <v>2770</v>
      </c>
      <c r="AG31" s="6"/>
      <c r="AH31" s="2"/>
      <c r="AJ31" s="8">
        <f>AJ15+AJ16+AJ18+AJ21+AJ22</f>
        <v>2873</v>
      </c>
      <c r="AK31" s="8"/>
      <c r="AL31" s="8"/>
      <c r="AO31" s="2"/>
      <c r="AS31" s="8">
        <f>AS15+AS16+AS18+AS21+AS22</f>
        <v>3275</v>
      </c>
      <c r="BB31" s="8">
        <f>BB15+BB16+BB18+BB21+BB22</f>
        <v>3488</v>
      </c>
      <c r="BK31" s="8">
        <f>BK15+BK16+BK18+BK21+BK22</f>
        <v>4008</v>
      </c>
      <c r="BT31" s="8">
        <f>BT15+BT16+BT18+BT21+BT22</f>
        <v>4427</v>
      </c>
      <c r="CC31" s="8">
        <f>CC15+CC16+CC18+CC21+CC22</f>
        <v>5180</v>
      </c>
      <c r="CL31" s="8">
        <f>CL15+CL16+CL18+CL21+CL22</f>
        <v>6061</v>
      </c>
      <c r="CM31" s="8">
        <f t="shared" ref="CM31:DR31" si="2">CM15+CM16+CM18+CM21+CM22</f>
        <v>7.051099999999999</v>
      </c>
      <c r="CN31" s="8">
        <f t="shared" si="2"/>
        <v>280.76</v>
      </c>
      <c r="CO31" s="8">
        <f t="shared" si="2"/>
        <v>2257</v>
      </c>
      <c r="CP31" s="8">
        <f t="shared" si="2"/>
        <v>1765</v>
      </c>
      <c r="CQ31" s="8">
        <f t="shared" si="2"/>
        <v>2039</v>
      </c>
      <c r="CR31" s="8"/>
      <c r="CS31" s="8"/>
      <c r="CT31" s="8"/>
      <c r="CU31" s="8"/>
      <c r="CV31" s="8">
        <f t="shared" si="2"/>
        <v>7.2737000000000007</v>
      </c>
      <c r="CW31" s="8">
        <f t="shared" si="2"/>
        <v>234</v>
      </c>
      <c r="CX31" s="8">
        <f t="shared" si="2"/>
        <v>4566</v>
      </c>
      <c r="CY31" s="8">
        <f t="shared" si="2"/>
        <v>2143</v>
      </c>
      <c r="CZ31" s="8">
        <f t="shared" si="2"/>
        <v>2461</v>
      </c>
      <c r="DA31" s="8"/>
      <c r="DB31" s="8"/>
      <c r="DC31" s="8"/>
      <c r="DD31" s="8"/>
      <c r="DE31" s="8">
        <f t="shared" si="2"/>
        <v>8.5015999999999998</v>
      </c>
      <c r="DF31" s="8">
        <f t="shared" si="2"/>
        <v>187.12</v>
      </c>
      <c r="DG31" s="8">
        <f t="shared" si="2"/>
        <v>4946</v>
      </c>
      <c r="DH31" s="8">
        <f t="shared" si="2"/>
        <v>2661</v>
      </c>
      <c r="DI31" s="8">
        <f t="shared" si="2"/>
        <v>3105</v>
      </c>
      <c r="DJ31" s="8"/>
      <c r="DK31" s="8"/>
      <c r="DL31" s="8"/>
      <c r="DM31" s="8"/>
      <c r="DN31" s="8">
        <f t="shared" si="2"/>
        <v>10.4841</v>
      </c>
      <c r="DO31" s="8">
        <f t="shared" si="2"/>
        <v>127.72</v>
      </c>
      <c r="DP31" s="8">
        <f t="shared" si="2"/>
        <v>5508</v>
      </c>
      <c r="DQ31" s="8">
        <f t="shared" si="2"/>
        <v>3416</v>
      </c>
      <c r="DR31" s="8">
        <f t="shared" si="2"/>
        <v>4212</v>
      </c>
      <c r="DS31" s="8"/>
      <c r="DT31" s="8"/>
      <c r="DU31" s="8"/>
      <c r="DV31" s="8"/>
      <c r="EB31"/>
    </row>
    <row r="32" spans="1:139">
      <c r="C32" s="4" t="str">
        <f>vocabulaire!B37</f>
        <v>deca:</v>
      </c>
      <c r="E32" s="8">
        <f>E30+E31</f>
        <v>5598</v>
      </c>
      <c r="H32" s="2"/>
      <c r="I32" s="8">
        <f>I30+I31</f>
        <v>5874</v>
      </c>
      <c r="K32" s="2"/>
      <c r="L32" s="34"/>
      <c r="M32" s="34"/>
      <c r="N32" s="34"/>
      <c r="R32" s="8">
        <f>R30+R31</f>
        <v>6441</v>
      </c>
      <c r="AA32" s="8">
        <f>AA30+AA31</f>
        <v>7145</v>
      </c>
      <c r="AG32" s="6"/>
      <c r="AH32" s="2"/>
      <c r="AJ32" s="8">
        <f>AJ30+AJ31</f>
        <v>7616</v>
      </c>
      <c r="AK32" s="8"/>
      <c r="AL32" s="8"/>
      <c r="AO32" s="2"/>
      <c r="AS32" s="8">
        <f>AS30+AS31</f>
        <v>8507</v>
      </c>
      <c r="BB32" s="8">
        <f>BB30+BB31</f>
        <v>9190</v>
      </c>
      <c r="BK32" s="8">
        <f>BK30+BK31</f>
        <v>10340</v>
      </c>
      <c r="BT32" s="8">
        <f>BT30+BT31</f>
        <v>11257</v>
      </c>
      <c r="CC32" s="8">
        <f>CC30+CC31</f>
        <v>13012</v>
      </c>
      <c r="CL32" s="8">
        <f>CL30+CL31</f>
        <v>14992</v>
      </c>
      <c r="CM32" s="8">
        <f t="shared" ref="CM32:DR32" si="3">CM30+CM31</f>
        <v>13.601099999999999</v>
      </c>
      <c r="CN32" s="8">
        <f t="shared" si="3"/>
        <v>320.77999999999997</v>
      </c>
      <c r="CO32" s="8">
        <f t="shared" si="3"/>
        <v>5666</v>
      </c>
      <c r="CP32" s="8">
        <f t="shared" si="3"/>
        <v>6484</v>
      </c>
      <c r="CQ32" s="8">
        <f t="shared" si="3"/>
        <v>2842</v>
      </c>
      <c r="CR32" s="8"/>
      <c r="CS32" s="8"/>
      <c r="CT32" s="8"/>
      <c r="CU32" s="8"/>
      <c r="CV32" s="8">
        <f t="shared" si="3"/>
        <v>14.251100000000001</v>
      </c>
      <c r="CW32" s="8">
        <f t="shared" si="3"/>
        <v>269.32</v>
      </c>
      <c r="CX32" s="8">
        <f t="shared" si="3"/>
        <v>8444</v>
      </c>
      <c r="CY32" s="8">
        <f t="shared" si="3"/>
        <v>7730</v>
      </c>
      <c r="CZ32" s="8">
        <f t="shared" si="3"/>
        <v>3377</v>
      </c>
      <c r="DA32" s="8"/>
      <c r="DB32" s="8"/>
      <c r="DC32" s="8"/>
      <c r="DD32" s="8"/>
      <c r="DE32" s="8">
        <f t="shared" si="3"/>
        <v>16.043700000000001</v>
      </c>
      <c r="DF32" s="8">
        <f t="shared" si="3"/>
        <v>216.31</v>
      </c>
      <c r="DG32" s="8">
        <f t="shared" si="3"/>
        <v>9475</v>
      </c>
      <c r="DH32" s="8">
        <f t="shared" si="3"/>
        <v>9371</v>
      </c>
      <c r="DI32" s="8">
        <f t="shared" si="3"/>
        <v>4188</v>
      </c>
      <c r="DJ32" s="8"/>
      <c r="DK32" s="8"/>
      <c r="DL32" s="8"/>
      <c r="DM32" s="8"/>
      <c r="DN32" s="8">
        <f t="shared" si="3"/>
        <v>18.853400000000001</v>
      </c>
      <c r="DO32" s="8">
        <f t="shared" si="3"/>
        <v>149.02000000000001</v>
      </c>
      <c r="DP32" s="8">
        <f t="shared" si="3"/>
        <v>10938</v>
      </c>
      <c r="DQ32" s="8">
        <f t="shared" si="3"/>
        <v>11639</v>
      </c>
      <c r="DR32" s="8">
        <f t="shared" si="3"/>
        <v>5581</v>
      </c>
      <c r="DS32" s="8"/>
      <c r="DT32" s="8"/>
      <c r="DU32" s="8"/>
      <c r="DV32" s="8"/>
      <c r="EB32"/>
    </row>
    <row r="33" spans="1:132">
      <c r="H33" s="2"/>
      <c r="I33" s="8"/>
      <c r="K33" s="2"/>
      <c r="L33" s="34"/>
      <c r="M33" s="34"/>
      <c r="N33" s="34"/>
      <c r="R33" s="8"/>
      <c r="AA33" s="8"/>
      <c r="AG33" s="6"/>
      <c r="AH33" s="2"/>
      <c r="AK33" s="8"/>
      <c r="AL33" s="8"/>
      <c r="AO33" s="2"/>
      <c r="AS33" s="8"/>
      <c r="BB33" s="8"/>
      <c r="BK33" s="8"/>
      <c r="BT33" s="8"/>
      <c r="CC33" s="8"/>
      <c r="CL33" s="8"/>
      <c r="EB33"/>
    </row>
    <row r="34" spans="1:132">
      <c r="F34"/>
      <c r="G34"/>
      <c r="H34" s="1"/>
      <c r="I34" s="1"/>
      <c r="J34"/>
      <c r="K34" s="1"/>
      <c r="L34" s="1"/>
      <c r="M34" s="1"/>
      <c r="N34" s="1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>
      <c r="A35" s="1" t="str">
        <f>vocabulaire!B29</f>
        <v>summary</v>
      </c>
      <c r="B35" s="33" t="s">
        <v>13</v>
      </c>
      <c r="C35" s="45">
        <f>E27</f>
        <v>12886</v>
      </c>
      <c r="D35"/>
      <c r="E35"/>
      <c r="F35"/>
      <c r="G35"/>
      <c r="H35" s="1"/>
      <c r="I35" s="1"/>
      <c r="J35"/>
      <c r="K35" s="1"/>
      <c r="L35" s="1"/>
      <c r="M35" s="1"/>
      <c r="N35" s="1"/>
      <c r="O35" s="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>
      <c r="B36" s="2" t="s">
        <v>69</v>
      </c>
      <c r="C36" s="45">
        <f>I27</f>
        <v>13459</v>
      </c>
      <c r="D36"/>
      <c r="E36"/>
      <c r="F36"/>
      <c r="G36"/>
      <c r="H36" s="1"/>
      <c r="I36" s="1"/>
      <c r="J36"/>
      <c r="K36" s="1"/>
      <c r="L36" s="1"/>
      <c r="M36" s="1"/>
      <c r="N36" s="1"/>
      <c r="O36" s="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>
      <c r="B37" s="2" t="s">
        <v>70</v>
      </c>
      <c r="C37" s="45">
        <f>R27</f>
        <v>14763</v>
      </c>
      <c r="D37"/>
      <c r="E37"/>
      <c r="F37"/>
      <c r="G37"/>
      <c r="H37" s="1"/>
      <c r="I37" s="1"/>
      <c r="J37"/>
      <c r="K37" s="1"/>
      <c r="L37" s="1"/>
      <c r="M37" s="1"/>
      <c r="N37" s="1"/>
      <c r="O37" s="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>
      <c r="B38" s="2" t="s">
        <v>71</v>
      </c>
      <c r="C38" s="45">
        <f>AA27</f>
        <v>16256</v>
      </c>
      <c r="D38"/>
      <c r="E38"/>
      <c r="F38"/>
      <c r="G38"/>
      <c r="H38" s="1"/>
      <c r="I38" s="1"/>
      <c r="J38"/>
      <c r="K38" s="1"/>
      <c r="L38" s="1"/>
      <c r="M38" s="1"/>
      <c r="N38" s="1"/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>
      <c r="B39" s="2" t="s">
        <v>72</v>
      </c>
      <c r="C39" s="45">
        <f>AJ27</f>
        <v>17460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>
      <c r="B40" s="2" t="s">
        <v>73</v>
      </c>
      <c r="C40" s="45">
        <f>AS27</f>
        <v>19253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>
      <c r="B41" t="s">
        <v>74</v>
      </c>
      <c r="C41" s="45">
        <f>BB27</f>
        <v>20707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>
      <c r="B42" t="s">
        <v>75</v>
      </c>
      <c r="C42" s="45">
        <f>BK27</f>
        <v>22923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>
      <c r="B43" t="s">
        <v>76</v>
      </c>
      <c r="C43" s="45">
        <f>BT27</f>
        <v>24948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>
      <c r="B44" t="s">
        <v>77</v>
      </c>
      <c r="C44" s="45">
        <f>CC27</f>
        <v>28049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>
      <c r="B45" t="s">
        <v>78</v>
      </c>
      <c r="C45" s="46">
        <f>CL27</f>
        <v>31573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>
      <c r="A46"/>
      <c r="C46" s="35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>
      <c r="A47"/>
    </row>
    <row r="48" spans="1:132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3"/>
  <sheetViews>
    <sheetView topLeftCell="D1" zoomScale="150" workbookViewId="0">
      <selection activeCell="AP9" sqref="AP9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2" customWidth="1"/>
    <col min="4" max="4" width="5.140625" style="8" bestFit="1" customWidth="1"/>
    <col min="5" max="5" width="1.85546875" style="9" customWidth="1"/>
    <col min="6" max="6" width="5.7109375" style="9" customWidth="1"/>
    <col min="7" max="7" width="5.140625" style="9" customWidth="1"/>
    <col min="8" max="8" width="6.7109375" style="9" hidden="1" customWidth="1"/>
    <col min="9" max="9" width="5" style="9" hidden="1" customWidth="1"/>
    <col min="10" max="10" width="1.85546875" style="9" customWidth="1"/>
    <col min="11" max="11" width="5.7109375" style="9" customWidth="1"/>
    <col min="12" max="12" width="5.140625" style="9" customWidth="1"/>
    <col min="13" max="13" width="6.7109375" style="9" hidden="1" customWidth="1"/>
    <col min="14" max="14" width="5" style="9" hidden="1" customWidth="1"/>
    <col min="15" max="15" width="1.85546875" style="9" customWidth="1"/>
    <col min="16" max="16" width="5.7109375" style="9" customWidth="1"/>
    <col min="17" max="17" width="5.140625" style="9" customWidth="1"/>
    <col min="18" max="18" width="6.7109375" style="9" hidden="1" customWidth="1"/>
    <col min="19" max="19" width="5" style="9" hidden="1" customWidth="1"/>
    <col min="20" max="20" width="1.85546875" style="9" customWidth="1"/>
    <col min="21" max="21" width="5.7109375" style="2" customWidth="1"/>
    <col min="22" max="22" width="5.140625" style="8" customWidth="1"/>
    <col min="23" max="23" width="6.7109375" style="6" hidden="1" customWidth="1"/>
    <col min="24" max="24" width="5" hidden="1" customWidth="1"/>
    <col min="25" max="25" width="1.85546875" style="2" customWidth="1"/>
    <col min="26" max="26" width="5.7109375" style="2" customWidth="1"/>
    <col min="27" max="27" width="5.140625" style="2" customWidth="1"/>
    <col min="28" max="28" width="6.7109375" style="2" hidden="1" customWidth="1"/>
    <col min="29" max="29" width="5" style="2" hidden="1" customWidth="1"/>
    <col min="30" max="30" width="1.85546875" style="2" customWidth="1"/>
    <col min="31" max="31" width="5.7109375" style="2" customWidth="1"/>
    <col min="32" max="32" width="5.140625" style="2" customWidth="1"/>
    <col min="33" max="33" width="6.7109375" style="2" hidden="1" customWidth="1"/>
    <col min="34" max="34" width="5" style="2" hidden="1" customWidth="1"/>
    <col min="35" max="35" width="1.85546875" style="2" customWidth="1"/>
    <col min="36" max="36" width="5.7109375" style="2" customWidth="1"/>
    <col min="37" max="37" width="5.140625" style="2" customWidth="1"/>
    <col min="38" max="38" width="6.7109375" style="2" hidden="1" customWidth="1"/>
    <col min="39" max="39" width="5.140625" style="2" hidden="1" customWidth="1"/>
    <col min="40" max="40" width="1.85546875" style="2" customWidth="1"/>
    <col min="41" max="41" width="5.7109375" style="2" customWidth="1"/>
    <col min="42" max="42" width="5.140625" style="2" customWidth="1"/>
    <col min="43" max="43" width="6.7109375" style="2" hidden="1" customWidth="1"/>
    <col min="44" max="44" width="5.140625" style="2" hidden="1" customWidth="1"/>
    <col min="45" max="45" width="1.85546875" style="2" customWidth="1"/>
    <col min="46" max="46" width="5.7109375" style="2" customWidth="1"/>
    <col min="47" max="47" width="5.140625" style="2" bestFit="1" customWidth="1"/>
    <col min="48" max="48" width="6.7109375" style="2" hidden="1" customWidth="1"/>
    <col min="49" max="49" width="5.140625" style="2" hidden="1" customWidth="1"/>
    <col min="50" max="50" width="1.85546875" style="2" customWidth="1"/>
    <col min="51" max="51" width="5.7109375" style="2" customWidth="1"/>
    <col min="52" max="52" width="5.140625" style="2" bestFit="1" customWidth="1"/>
    <col min="53" max="53" width="6.7109375" style="2" hidden="1" customWidth="1"/>
    <col min="54" max="54" width="5.140625" style="2" hidden="1" customWidth="1"/>
    <col min="55" max="55" width="1.85546875" style="2" customWidth="1"/>
    <col min="56" max="56" width="6.7109375" style="2" bestFit="1" customWidth="1"/>
    <col min="57" max="57" width="5.140625" style="2" bestFit="1" customWidth="1"/>
    <col min="58" max="58" width="6.7109375" style="2" hidden="1" customWidth="1"/>
    <col min="59" max="59" width="5.140625" style="2" hidden="1" customWidth="1"/>
    <col min="60" max="60" width="1.85546875" style="2" customWidth="1"/>
    <col min="61" max="61" width="6.7109375" style="2" bestFit="1" customWidth="1"/>
    <col min="62" max="62" width="6.140625" style="2" customWidth="1"/>
    <col min="63" max="63" width="6.7109375" style="2" hidden="1" customWidth="1"/>
    <col min="64" max="64" width="5.140625" style="2" hidden="1" customWidth="1"/>
    <col min="65" max="65" width="1.85546875" style="2" customWidth="1"/>
    <col min="66" max="66" width="6.7109375" style="2" bestFit="1" customWidth="1"/>
    <col min="67" max="67" width="6.140625" style="2" customWidth="1"/>
    <col min="68" max="68" width="6.7109375" style="2" hidden="1" customWidth="1"/>
    <col min="69" max="69" width="5.140625" style="2" hidden="1" customWidth="1"/>
    <col min="70" max="70" width="1.85546875" style="2" customWidth="1"/>
    <col min="71" max="71" width="6.7109375" style="2" customWidth="1"/>
    <col min="72" max="72" width="6.140625" style="2" customWidth="1"/>
    <col min="73" max="73" width="7.7109375" style="2" hidden="1" customWidth="1"/>
    <col min="74" max="75" width="5.140625" style="2" hidden="1" customWidth="1"/>
    <col min="76" max="76" width="8.140625" hidden="1" customWidth="1"/>
    <col min="77" max="77" width="4.140625" hidden="1" customWidth="1"/>
    <col min="78" max="78" width="5.140625" hidden="1" customWidth="1"/>
    <col min="79" max="79" width="5" hidden="1" customWidth="1"/>
    <col min="80" max="80" width="7.42578125" hidden="1" customWidth="1"/>
    <col min="81" max="81" width="6.7109375" hidden="1" customWidth="1"/>
    <col min="82" max="82" width="7.140625" bestFit="1" customWidth="1"/>
  </cols>
  <sheetData>
    <row r="1" spans="1:82">
      <c r="C1" s="4"/>
      <c r="D1" s="7" t="str">
        <f>vocabulaire!B32</f>
        <v>pnt</v>
      </c>
      <c r="F1" s="4" t="s">
        <v>69</v>
      </c>
      <c r="G1" s="7" t="str">
        <f>$D1</f>
        <v>pnt</v>
      </c>
      <c r="H1" s="5" t="s">
        <v>69</v>
      </c>
      <c r="I1" t="s">
        <v>12</v>
      </c>
      <c r="K1" s="4" t="s">
        <v>70</v>
      </c>
      <c r="L1" s="7" t="str">
        <f>$D1</f>
        <v>pnt</v>
      </c>
      <c r="M1" s="5" t="s">
        <v>70</v>
      </c>
      <c r="N1" t="s">
        <v>12</v>
      </c>
      <c r="P1" s="4" t="s">
        <v>71</v>
      </c>
      <c r="Q1" s="7" t="str">
        <f>$D1</f>
        <v>pnt</v>
      </c>
      <c r="R1" s="5" t="s">
        <v>71</v>
      </c>
      <c r="S1" t="s">
        <v>12</v>
      </c>
      <c r="U1" s="4" t="s">
        <v>72</v>
      </c>
      <c r="V1" s="7" t="str">
        <f>$D1</f>
        <v>pnt</v>
      </c>
      <c r="W1" s="5" t="s">
        <v>72</v>
      </c>
      <c r="X1" t="s">
        <v>12</v>
      </c>
      <c r="Y1" s="4"/>
      <c r="Z1" s="4" t="s">
        <v>73</v>
      </c>
      <c r="AA1" s="7" t="str">
        <f>$D1</f>
        <v>pnt</v>
      </c>
      <c r="AB1" s="5" t="s">
        <v>73</v>
      </c>
      <c r="AC1" t="s">
        <v>12</v>
      </c>
      <c r="AD1" s="4"/>
      <c r="AE1" s="4" t="s">
        <v>74</v>
      </c>
      <c r="AF1" s="7" t="str">
        <f>$D1</f>
        <v>pnt</v>
      </c>
      <c r="AG1" s="5" t="s">
        <v>74</v>
      </c>
      <c r="AH1" t="s">
        <v>12</v>
      </c>
      <c r="AI1" s="4"/>
      <c r="AJ1" s="4" t="s">
        <v>75</v>
      </c>
      <c r="AK1" s="7" t="str">
        <f>$D1</f>
        <v>pnt</v>
      </c>
      <c r="AL1" s="5" t="s">
        <v>75</v>
      </c>
      <c r="AM1" t="s">
        <v>12</v>
      </c>
      <c r="AN1" s="4"/>
      <c r="AO1" s="4" t="s">
        <v>76</v>
      </c>
      <c r="AP1" s="7" t="str">
        <f>$D1</f>
        <v>pnt</v>
      </c>
      <c r="AQ1" s="5" t="s">
        <v>76</v>
      </c>
      <c r="AR1" t="s">
        <v>12</v>
      </c>
      <c r="AS1" s="4"/>
      <c r="AT1" s="4" t="s">
        <v>77</v>
      </c>
      <c r="AU1" s="7" t="str">
        <f>$D1</f>
        <v>pnt</v>
      </c>
      <c r="AV1" s="5" t="s">
        <v>77</v>
      </c>
      <c r="AW1" t="s">
        <v>12</v>
      </c>
      <c r="AX1" s="4"/>
      <c r="AY1" s="4" t="s">
        <v>78</v>
      </c>
      <c r="AZ1" s="7" t="str">
        <f>$D1</f>
        <v>pnt</v>
      </c>
      <c r="BA1" s="5" t="s">
        <v>78</v>
      </c>
      <c r="BB1" t="s">
        <v>12</v>
      </c>
      <c r="BC1" s="4"/>
      <c r="BD1" s="4" t="s">
        <v>79</v>
      </c>
      <c r="BE1" s="7" t="str">
        <f>$D1</f>
        <v>pnt</v>
      </c>
      <c r="BF1" s="5" t="s">
        <v>79</v>
      </c>
      <c r="BG1" t="s">
        <v>12</v>
      </c>
      <c r="BH1" s="4"/>
      <c r="BI1" s="4" t="s">
        <v>80</v>
      </c>
      <c r="BJ1" s="7" t="str">
        <f>$D1</f>
        <v>pnt</v>
      </c>
      <c r="BK1" s="5" t="s">
        <v>80</v>
      </c>
      <c r="BL1" t="s">
        <v>12</v>
      </c>
      <c r="BM1" s="4"/>
      <c r="BN1" s="4" t="s">
        <v>81</v>
      </c>
      <c r="BO1" s="7" t="str">
        <f>$D1</f>
        <v>pnt</v>
      </c>
      <c r="BP1" s="5" t="s">
        <v>81</v>
      </c>
      <c r="BQ1" t="s">
        <v>12</v>
      </c>
      <c r="BR1" s="4"/>
      <c r="BS1" s="4" t="s">
        <v>82</v>
      </c>
      <c r="BT1" s="7" t="str">
        <f>$D1</f>
        <v>pnt</v>
      </c>
      <c r="BU1" s="5" t="s">
        <v>82</v>
      </c>
      <c r="BV1" t="s">
        <v>12</v>
      </c>
      <c r="BW1"/>
      <c r="BX1" t="s">
        <v>0</v>
      </c>
      <c r="BY1" t="s">
        <v>1</v>
      </c>
      <c r="BZ1" t="s">
        <v>2</v>
      </c>
      <c r="CA1" t="s">
        <v>4</v>
      </c>
      <c r="CB1" t="s">
        <v>5</v>
      </c>
      <c r="CC1" t="s">
        <v>6</v>
      </c>
    </row>
    <row r="2" spans="1:82" ht="12.75" thickBot="1">
      <c r="D2" s="7" t="s">
        <v>9</v>
      </c>
      <c r="F2" s="2"/>
      <c r="G2" s="8"/>
      <c r="H2" s="6" t="s">
        <v>8</v>
      </c>
      <c r="I2"/>
      <c r="K2" s="2"/>
      <c r="L2" s="8"/>
      <c r="M2" s="6" t="s">
        <v>8</v>
      </c>
      <c r="N2"/>
      <c r="P2" s="2"/>
      <c r="Q2" s="8"/>
      <c r="R2" s="6" t="s">
        <v>8</v>
      </c>
      <c r="S2"/>
      <c r="W2" s="6" t="s">
        <v>8</v>
      </c>
      <c r="AA2" s="8"/>
      <c r="AB2" s="6" t="s">
        <v>8</v>
      </c>
      <c r="AC2"/>
      <c r="AF2" s="8"/>
      <c r="AG2" s="6" t="s">
        <v>8</v>
      </c>
      <c r="AH2"/>
      <c r="AK2" s="8"/>
      <c r="AL2" s="6" t="s">
        <v>8</v>
      </c>
      <c r="AM2"/>
      <c r="AP2" s="8"/>
      <c r="AQ2" s="6" t="s">
        <v>8</v>
      </c>
      <c r="AR2"/>
      <c r="AU2" s="8"/>
      <c r="AV2" s="6" t="s">
        <v>8</v>
      </c>
      <c r="AW2"/>
      <c r="AZ2" s="8"/>
      <c r="BA2" s="6" t="s">
        <v>8</v>
      </c>
      <c r="BB2"/>
      <c r="BE2" s="8"/>
      <c r="BF2" s="6" t="s">
        <v>8</v>
      </c>
      <c r="BG2"/>
      <c r="BJ2" s="8"/>
      <c r="BK2" s="6" t="s">
        <v>8</v>
      </c>
      <c r="BL2"/>
      <c r="BO2" s="8"/>
      <c r="BP2" s="6" t="s">
        <v>8</v>
      </c>
      <c r="BQ2"/>
      <c r="BT2" s="8"/>
      <c r="BU2" s="6" t="s">
        <v>8</v>
      </c>
      <c r="BV2"/>
      <c r="BW2"/>
    </row>
    <row r="3" spans="1:82">
      <c r="A3" s="1" t="str">
        <f>vocabulaire!B24</f>
        <v>hammer</v>
      </c>
      <c r="B3" s="12"/>
      <c r="C3" s="36">
        <v>25.81</v>
      </c>
      <c r="D3" s="18">
        <f>CC3</f>
        <v>284</v>
      </c>
      <c r="F3" s="2">
        <f>FLOOR((H3*$C3),0.01)</f>
        <v>26.580000000000002</v>
      </c>
      <c r="G3" s="18">
        <f>I3</f>
        <v>296</v>
      </c>
      <c r="H3" s="6">
        <f>gradings!C76</f>
        <v>1.03</v>
      </c>
      <c r="I3">
        <f>FLOOR(($BX3*POWER((F3-$BY3),$BZ3)),1)</f>
        <v>296</v>
      </c>
      <c r="K3" s="2">
        <f>FLOOR((M3*$C3),0.01)</f>
        <v>29.04</v>
      </c>
      <c r="L3" s="18">
        <f>N3</f>
        <v>335</v>
      </c>
      <c r="M3" s="6">
        <f>gradings!D76</f>
        <v>1.1252</v>
      </c>
      <c r="N3">
        <f>FLOOR(($BX3*POWER((K3-$BY3),$BZ3)),1)</f>
        <v>335</v>
      </c>
      <c r="P3" s="2">
        <f>FLOOR((R3*$C3),0.01)</f>
        <v>31.990000000000002</v>
      </c>
      <c r="Q3" s="18">
        <f>S3</f>
        <v>382</v>
      </c>
      <c r="R3" s="6">
        <f>gradings!E76</f>
        <v>1.2397</v>
      </c>
      <c r="S3">
        <f>FLOOR(($BX3*POWER((P3-$BY3),$BZ3)),1)</f>
        <v>382</v>
      </c>
      <c r="U3" s="2">
        <f>FLOOR((W3*$C3),0.01)</f>
        <v>30.62</v>
      </c>
      <c r="V3" s="18">
        <f>X3</f>
        <v>360</v>
      </c>
      <c r="W3" s="6">
        <f>gradings!F76</f>
        <v>1.1863999999999999</v>
      </c>
      <c r="X3">
        <f>FLOOR(($BX3*POWER((U3-$BY3),$BZ3)),1)</f>
        <v>360</v>
      </c>
      <c r="Z3" s="2">
        <f>FLOOR((AB3*$C3),0.01)</f>
        <v>33.92</v>
      </c>
      <c r="AA3" s="18">
        <f>AC3</f>
        <v>414</v>
      </c>
      <c r="AB3" s="6">
        <f>gradings!G76</f>
        <v>1.3145</v>
      </c>
      <c r="AC3">
        <f>FLOOR(($BX3*POWER((Z3-$BY3),$BZ3)),1)</f>
        <v>414</v>
      </c>
      <c r="AE3" s="2">
        <f>FLOOR((AG3*$C3),0.01)</f>
        <v>33.76</v>
      </c>
      <c r="AF3" s="18">
        <f>AH3</f>
        <v>411</v>
      </c>
      <c r="AG3" s="6">
        <f>gradings!H76</f>
        <v>1.3082</v>
      </c>
      <c r="AH3">
        <f>FLOOR(($BX3*POWER((AE3-$BY3),$BZ3)),1)</f>
        <v>411</v>
      </c>
      <c r="AJ3" s="2">
        <f>FLOOR((AL3*$C3),0.01)</f>
        <v>37.82</v>
      </c>
      <c r="AK3" s="18">
        <f>AM3</f>
        <v>477</v>
      </c>
      <c r="AL3" s="6">
        <f>gradings!I76</f>
        <v>1.4656</v>
      </c>
      <c r="AM3">
        <f>FLOOR(($BX3*POWER((AJ3-$BY3),$BZ3)),1)</f>
        <v>477</v>
      </c>
      <c r="AO3" s="2">
        <f>FLOOR((AQ3*$C3),0.01)</f>
        <v>37.480000000000004</v>
      </c>
      <c r="AP3" s="18">
        <f>AR3</f>
        <v>471</v>
      </c>
      <c r="AQ3" s="6">
        <f>gradings!J76</f>
        <v>1.4523999999999999</v>
      </c>
      <c r="AR3">
        <f>FLOOR(($BX3*POWER((AO3-$BY3),$BZ3)),1)</f>
        <v>471</v>
      </c>
      <c r="AT3" s="2">
        <f>FLOOR((AV3*$C3),0.01)</f>
        <v>42.56</v>
      </c>
      <c r="AU3" s="18">
        <f>AW3</f>
        <v>554</v>
      </c>
      <c r="AV3" s="6">
        <f>gradings!K76</f>
        <v>1.649</v>
      </c>
      <c r="AW3">
        <f>FLOOR(($BX3*POWER((AT3-$BY3),$BZ3)),1)</f>
        <v>554</v>
      </c>
      <c r="AY3" s="2">
        <f>FLOOR((BA3*$C3),0.01)</f>
        <v>48.14</v>
      </c>
      <c r="AZ3" s="18">
        <f>BB3</f>
        <v>646</v>
      </c>
      <c r="BA3" s="49">
        <f>gradings!L76</f>
        <v>1.8653999999999999</v>
      </c>
      <c r="BB3">
        <f>FLOOR(($BX3*POWER((AY3-$BY3),$BZ3)),1)</f>
        <v>646</v>
      </c>
      <c r="BD3" s="2">
        <f>FLOOR((BF3*$C3),0.01)</f>
        <v>57.32</v>
      </c>
      <c r="BE3" s="18">
        <f>BG3</f>
        <v>798</v>
      </c>
      <c r="BF3" s="49">
        <f>gradings!M76</f>
        <v>2.2212000000000001</v>
      </c>
      <c r="BG3">
        <f>FLOOR(($BX3*POWER((BD3-$BY3),$BZ3)),1)</f>
        <v>798</v>
      </c>
      <c r="BI3" s="2">
        <f>FLOOR((BK3*$C3),0.01)</f>
        <v>71.27</v>
      </c>
      <c r="BJ3" s="18">
        <f>BL3</f>
        <v>1032</v>
      </c>
      <c r="BK3" s="49">
        <f>gradings!N76</f>
        <v>2.7616000000000001</v>
      </c>
      <c r="BL3">
        <f>FLOOR(($BX3*POWER((BI3-$BY3),$BZ3)),1)</f>
        <v>1032</v>
      </c>
      <c r="BN3" s="2">
        <f>FLOOR((BP3*$C3),0.01)</f>
        <v>95.22</v>
      </c>
      <c r="BO3" s="18">
        <f>BQ3</f>
        <v>1439</v>
      </c>
      <c r="BP3" s="49">
        <f>gradings!O76</f>
        <v>3.6894999999999998</v>
      </c>
      <c r="BQ3">
        <f>FLOOR(($BX3*POWER((BN3-$BY3),$BZ3)),1)</f>
        <v>1439</v>
      </c>
      <c r="BS3" s="2">
        <f>FLOOR((BU3*$C3),0.01)</f>
        <v>145.47999999999999</v>
      </c>
      <c r="BT3" s="18">
        <f>BV3</f>
        <v>2311</v>
      </c>
      <c r="BU3" s="49">
        <f>gradings!P76</f>
        <v>5.6368999999999998</v>
      </c>
      <c r="BV3">
        <f>FLOOR(($BX3*POWER((BS3-$BY3),$BZ3)),1)</f>
        <v>2311</v>
      </c>
      <c r="BW3"/>
      <c r="BX3">
        <v>13.0449</v>
      </c>
      <c r="BY3">
        <v>7</v>
      </c>
      <c r="BZ3">
        <v>1.05</v>
      </c>
      <c r="CC3">
        <f>FLOOR((BX3*POWER((C3-BY3),BZ3)),1)</f>
        <v>284</v>
      </c>
      <c r="CD3" t="str">
        <f>A3</f>
        <v>hammer</v>
      </c>
    </row>
    <row r="4" spans="1:82">
      <c r="A4" s="1" t="str">
        <f>vocabulaire!B22</f>
        <v>shot</v>
      </c>
      <c r="B4" s="14"/>
      <c r="C4" s="37">
        <v>9.43</v>
      </c>
      <c r="D4" s="18">
        <f>CC4</f>
        <v>451</v>
      </c>
      <c r="F4" s="2">
        <f>FLOOR((H4*$C4),0.01)</f>
        <v>9.7799999999999994</v>
      </c>
      <c r="G4" s="18">
        <f>I4</f>
        <v>472</v>
      </c>
      <c r="H4" s="6">
        <f>gradings!C77</f>
        <v>1.0371999999999999</v>
      </c>
      <c r="I4">
        <f>FLOOR(($BX4*POWER((F4-$BY4),$BZ4)),1)</f>
        <v>472</v>
      </c>
      <c r="K4" s="2">
        <f>FLOOR((M4*$C4),0.01)</f>
        <v>10.5</v>
      </c>
      <c r="L4" s="18">
        <f>N4</f>
        <v>516</v>
      </c>
      <c r="M4" s="6">
        <f>gradings!D77</f>
        <v>1.1136999999999999</v>
      </c>
      <c r="N4">
        <f>FLOOR(($BX4*POWER((K4-$BY4),$BZ4)),1)</f>
        <v>516</v>
      </c>
      <c r="P4" s="2">
        <f>FLOOR((R4*$C4),0.01)</f>
        <v>11.33</v>
      </c>
      <c r="Q4" s="18">
        <f>S4</f>
        <v>566</v>
      </c>
      <c r="R4" s="6">
        <f>gradings!E77</f>
        <v>1.2022999999999999</v>
      </c>
      <c r="S4">
        <f>FLOOR(($BX4*POWER((P4-$BY4),$BZ4)),1)</f>
        <v>566</v>
      </c>
      <c r="U4" s="2">
        <f>FLOOR((W4*$C4),0.01)</f>
        <v>11.05</v>
      </c>
      <c r="V4" s="18">
        <f>X4</f>
        <v>549</v>
      </c>
      <c r="W4" s="6">
        <f>gradings!F77</f>
        <v>1.1720999999999999</v>
      </c>
      <c r="X4">
        <f>FLOOR(($BX4*POWER((U4-$BY4),$BZ4)),1)</f>
        <v>549</v>
      </c>
      <c r="Z4" s="2">
        <f>FLOOR((AB4*$C4),0.01)</f>
        <v>11.98</v>
      </c>
      <c r="AA4" s="18">
        <f>AC4</f>
        <v>605</v>
      </c>
      <c r="AB4" s="6">
        <f>gradings!G77</f>
        <v>1.2706</v>
      </c>
      <c r="AC4">
        <f>FLOOR(($BX4*POWER((Z4-$BY4),$BZ4)),1)</f>
        <v>605</v>
      </c>
      <c r="AE4" s="2">
        <f>FLOOR((AG4*$C4),0.01)</f>
        <v>11.77</v>
      </c>
      <c r="AF4" s="18">
        <f>AH4</f>
        <v>592</v>
      </c>
      <c r="AG4" s="6">
        <f>gradings!H77</f>
        <v>1.2482</v>
      </c>
      <c r="AH4">
        <f>FLOOR(($BX4*POWER((AE4-$BY4),$BZ4)),1)</f>
        <v>592</v>
      </c>
      <c r="AJ4" s="2">
        <f>FLOOR((AL4*$C4),0.01)</f>
        <v>12.83</v>
      </c>
      <c r="AK4" s="18">
        <f>AM4</f>
        <v>657</v>
      </c>
      <c r="AL4" s="6">
        <f>gradings!I77</f>
        <v>1.3607</v>
      </c>
      <c r="AM4">
        <f>FLOOR(($BX4*POWER((AJ4-$BY4),$BZ4)),1)</f>
        <v>657</v>
      </c>
      <c r="AO4" s="2">
        <f>FLOOR((AQ4*$C4),0.01)</f>
        <v>12.07</v>
      </c>
      <c r="AP4" s="18">
        <f>AR4</f>
        <v>611</v>
      </c>
      <c r="AQ4" s="6">
        <f>gradings!J77</f>
        <v>1.2806</v>
      </c>
      <c r="AR4">
        <f>FLOOR(($BX4*POWER((AO4-$BY4),$BZ4)),1)</f>
        <v>611</v>
      </c>
      <c r="AT4" s="2">
        <f>FLOOR((AV4*$C4),0.01)</f>
        <v>13.19</v>
      </c>
      <c r="AU4" s="18">
        <f>AW4</f>
        <v>679</v>
      </c>
      <c r="AV4" s="6">
        <f>gradings!K77</f>
        <v>1.3993</v>
      </c>
      <c r="AW4">
        <f>FLOOR(($BX4*POWER((AT4-$BY4),$BZ4)),1)</f>
        <v>679</v>
      </c>
      <c r="AY4" s="2">
        <f>FLOOR((BA4*$C4),0.01)</f>
        <v>14.19</v>
      </c>
      <c r="AZ4" s="18">
        <f>BB4</f>
        <v>740</v>
      </c>
      <c r="BA4" s="49">
        <f>gradings!L77</f>
        <v>1.5053000000000001</v>
      </c>
      <c r="BB4">
        <f>FLOOR(($BX4*POWER((AY4-$BY4),$BZ4)),1)</f>
        <v>740</v>
      </c>
      <c r="BD4" s="2">
        <f>FLOOR((BF4*$C4),0.01)</f>
        <v>15.9</v>
      </c>
      <c r="BE4" s="18">
        <f>BG4</f>
        <v>845</v>
      </c>
      <c r="BF4" s="49">
        <f>gradings!M77</f>
        <v>1.6866000000000001</v>
      </c>
      <c r="BG4">
        <f>FLOOR(($BX4*POWER((BD4-$BY4),$BZ4)),1)</f>
        <v>845</v>
      </c>
      <c r="BI4" s="2">
        <f>FLOOR((BK4*$C4),0.01)</f>
        <v>18.420000000000002</v>
      </c>
      <c r="BJ4" s="18">
        <f>BL4</f>
        <v>1001</v>
      </c>
      <c r="BK4" s="49">
        <f>gradings!N77</f>
        <v>1.9535</v>
      </c>
      <c r="BL4">
        <f>FLOOR(($BX4*POWER((BI4-$BY4),$BZ4)),1)</f>
        <v>1001</v>
      </c>
      <c r="BN4" s="2">
        <f>FLOOR((BP4*$C4),0.01)</f>
        <v>22.67</v>
      </c>
      <c r="BO4" s="18">
        <f>BQ4</f>
        <v>1267</v>
      </c>
      <c r="BP4" s="49">
        <f>gradings!O77</f>
        <v>2.4043999999999999</v>
      </c>
      <c r="BQ4">
        <f>FLOOR(($BX4*POWER((BN4-$BY4),$BZ4)),1)</f>
        <v>1267</v>
      </c>
      <c r="BS4" s="2">
        <f>FLOOR((BU4*$C4),0.01)</f>
        <v>31.6</v>
      </c>
      <c r="BT4" s="18">
        <f>BV4</f>
        <v>1833</v>
      </c>
      <c r="BU4" s="49">
        <f>gradings!P77</f>
        <v>3.3512</v>
      </c>
      <c r="BV4">
        <f>FLOOR(($BX4*POWER((BS4-$BY4),$BZ4)),1)</f>
        <v>1833</v>
      </c>
      <c r="BW4"/>
      <c r="BX4">
        <v>51.39</v>
      </c>
      <c r="BY4">
        <v>1.5</v>
      </c>
      <c r="BZ4">
        <v>1.05</v>
      </c>
      <c r="CC4">
        <f>FLOOR((BX4*POWER((C4-BY4),BZ4)),1)</f>
        <v>451</v>
      </c>
      <c r="CD4" t="str">
        <f>A4</f>
        <v>shot</v>
      </c>
    </row>
    <row r="5" spans="1:82">
      <c r="A5" s="1" t="str">
        <f>vocabulaire!B23</f>
        <v>discus</v>
      </c>
      <c r="B5" s="14"/>
      <c r="C5" s="37">
        <v>24.24</v>
      </c>
      <c r="D5" s="18">
        <f>CC5</f>
        <v>352</v>
      </c>
      <c r="F5" s="2">
        <f>FLOOR((H5*$C5),0.01)</f>
        <v>24.580000000000002</v>
      </c>
      <c r="G5" s="18">
        <f>I5</f>
        <v>359</v>
      </c>
      <c r="H5" s="6">
        <f>gradings!C78</f>
        <v>1.0143</v>
      </c>
      <c r="I5">
        <f>FLOOR(($BX5*POWER((F5-$BY5),$BZ5)),1)</f>
        <v>359</v>
      </c>
      <c r="K5" s="2">
        <f>FLOOR((M5*$C5),0.01)</f>
        <v>26.69</v>
      </c>
      <c r="L5" s="18">
        <f>N5</f>
        <v>400</v>
      </c>
      <c r="M5" s="6">
        <f>gradings!D78</f>
        <v>1.1013999999999999</v>
      </c>
      <c r="N5">
        <f>FLOOR(($BX5*POWER((K5-$BY5),$BZ5)),1)</f>
        <v>400</v>
      </c>
      <c r="P5" s="2">
        <f>FLOOR((R5*$C5),0.01)</f>
        <v>29.2</v>
      </c>
      <c r="Q5" s="18">
        <f>S5</f>
        <v>449</v>
      </c>
      <c r="R5" s="6">
        <f>gradings!E78</f>
        <v>1.2049000000000001</v>
      </c>
      <c r="S5">
        <f>FLOOR(($BX5*POWER((P5-$BY5),$BZ5)),1)</f>
        <v>449</v>
      </c>
      <c r="U5" s="2">
        <f>FLOOR((W5*$C5),0.01)</f>
        <v>24.76</v>
      </c>
      <c r="V5" s="18">
        <f>X5</f>
        <v>362</v>
      </c>
      <c r="W5" s="6">
        <f>gradings!F78</f>
        <v>1.0218</v>
      </c>
      <c r="X5">
        <f>FLOOR(($BX5*POWER((U5-$BY5),$BZ5)),1)</f>
        <v>362</v>
      </c>
      <c r="Z5" s="2">
        <f>FLOOR((AB5*$C5),0.01)</f>
        <v>26.91</v>
      </c>
      <c r="AA5" s="18">
        <f>AC5</f>
        <v>404</v>
      </c>
      <c r="AB5" s="6">
        <f>gradings!G78</f>
        <v>1.1103000000000001</v>
      </c>
      <c r="AC5">
        <f>FLOOR(($BX5*POWER((Z5-$BY5),$BZ5)),1)</f>
        <v>404</v>
      </c>
      <c r="AE5" s="2">
        <f>FLOOR((AG5*$C5),0.01)</f>
        <v>25.76</v>
      </c>
      <c r="AF5" s="18">
        <f>AH5</f>
        <v>382</v>
      </c>
      <c r="AG5" s="6">
        <f>gradings!H78</f>
        <v>1.0628</v>
      </c>
      <c r="AH5">
        <f>FLOOR(($BX5*POWER((AE5-$BY5),$BZ5)),1)</f>
        <v>382</v>
      </c>
      <c r="AJ5" s="2">
        <f>FLOOR((AL5*$C5),0.01)</f>
        <v>28.2</v>
      </c>
      <c r="AK5" s="18">
        <f>AM5</f>
        <v>429</v>
      </c>
      <c r="AL5" s="6">
        <f>gradings!I78</f>
        <v>1.1637</v>
      </c>
      <c r="AM5">
        <f>FLOOR(($BX5*POWER((AJ5-$BY5),$BZ5)),1)</f>
        <v>429</v>
      </c>
      <c r="AO5" s="2">
        <f>FLOOR((AQ5*$C5),0.01)</f>
        <v>30.98</v>
      </c>
      <c r="AP5" s="18">
        <f>AR5</f>
        <v>484</v>
      </c>
      <c r="AQ5" s="6">
        <f>gradings!J78</f>
        <v>1.2781</v>
      </c>
      <c r="AR5">
        <f>FLOOR(($BX5*POWER((AO5-$BY5),$BZ5)),1)</f>
        <v>484</v>
      </c>
      <c r="AT5" s="2">
        <f>FLOOR((AV5*$C5),0.01)</f>
        <v>34.74</v>
      </c>
      <c r="AU5" s="18">
        <f>AW5</f>
        <v>558</v>
      </c>
      <c r="AV5" s="6">
        <f>gradings!K78</f>
        <v>1.4332</v>
      </c>
      <c r="AW5">
        <f>FLOOR(($BX5*POWER((AT5-$BY5),$BZ5)),1)</f>
        <v>558</v>
      </c>
      <c r="AY5" s="2">
        <f>FLOOR((BA5*$C5),0.01)</f>
        <v>39.85</v>
      </c>
      <c r="AZ5" s="18">
        <f>BB5</f>
        <v>662</v>
      </c>
      <c r="BA5" s="49">
        <f>gradings!L78</f>
        <v>1.6440999999999999</v>
      </c>
      <c r="BB5">
        <f>FLOOR(($BX5*POWER((AY5-$BY5),$BZ5)),1)</f>
        <v>662</v>
      </c>
      <c r="BD5" s="2">
        <f>FLOOR((BF5*$C5),0.01)</f>
        <v>47.28</v>
      </c>
      <c r="BE5" s="18">
        <f>BG5</f>
        <v>814</v>
      </c>
      <c r="BF5" s="49">
        <f>gradings!M78</f>
        <v>1.9508000000000001</v>
      </c>
      <c r="BG5">
        <f>FLOOR(($BX5*POWER((BD5-$BY5),$BZ5)),1)</f>
        <v>814</v>
      </c>
      <c r="BI5" s="2">
        <f>FLOOR((BK5*$C5),0.01)</f>
        <v>59.15</v>
      </c>
      <c r="BJ5" s="18">
        <f>BL5</f>
        <v>1063</v>
      </c>
      <c r="BK5" s="49">
        <f>gradings!N78</f>
        <v>2.4401999999999999</v>
      </c>
      <c r="BL5">
        <f>FLOOR(($BX5*POWER((BI5-$BY5),$BZ5)),1)</f>
        <v>1063</v>
      </c>
      <c r="BN5" s="2">
        <f>FLOOR((BP5*$C5),0.01)</f>
        <v>81.150000000000006</v>
      </c>
      <c r="BO5" s="18">
        <f>BQ5</f>
        <v>1538</v>
      </c>
      <c r="BP5" s="49">
        <f>gradings!O78</f>
        <v>3.3477999999999999</v>
      </c>
      <c r="BQ5">
        <f>FLOOR(($BX5*POWER((BN5-$BY5),$BZ5)),1)</f>
        <v>1538</v>
      </c>
      <c r="BS5" s="2">
        <f>FLOOR((BU5*$C5),0.01)</f>
        <v>136.02000000000001</v>
      </c>
      <c r="BT5" s="18">
        <f>BV5</f>
        <v>2777</v>
      </c>
      <c r="BU5" s="49">
        <f>gradings!P78</f>
        <v>5.6116000000000001</v>
      </c>
      <c r="BV5">
        <f>FLOOR(($BX5*POWER((BS5-$BY5),$BZ5)),1)</f>
        <v>2777</v>
      </c>
      <c r="BW5"/>
      <c r="BX5">
        <v>12.91</v>
      </c>
      <c r="BY5">
        <v>4</v>
      </c>
      <c r="BZ5">
        <v>1.1000000000000001</v>
      </c>
      <c r="CC5">
        <f>FLOOR((BX5*POWER((C5-BY5),BZ5)),1)</f>
        <v>352</v>
      </c>
      <c r="CD5" t="str">
        <f>A5</f>
        <v>discus</v>
      </c>
    </row>
    <row r="6" spans="1:82">
      <c r="A6" s="1" t="str">
        <f>vocabulaire!B25</f>
        <v>javelin</v>
      </c>
      <c r="B6" s="14"/>
      <c r="C6" s="37">
        <v>24.86</v>
      </c>
      <c r="D6" s="18">
        <f>CC6</f>
        <v>228</v>
      </c>
      <c r="F6" s="2">
        <f>FLOOR((H6*$C6),0.01)</f>
        <v>25.17</v>
      </c>
      <c r="G6" s="18">
        <f>I6</f>
        <v>232</v>
      </c>
      <c r="H6" s="6">
        <f>gradings!C79</f>
        <v>1.0125999999999999</v>
      </c>
      <c r="I6">
        <f>FLOOR(($BX6*POWER((F6-$BY6),$BZ6)),1)</f>
        <v>232</v>
      </c>
      <c r="K6" s="2">
        <f>FLOOR((M6*$C6),0.01)</f>
        <v>27</v>
      </c>
      <c r="L6" s="18">
        <f>N6</f>
        <v>257</v>
      </c>
      <c r="M6" s="6">
        <f>gradings!D79</f>
        <v>1.0862000000000001</v>
      </c>
      <c r="N6">
        <f>FLOOR(($BX6*POWER((K6-$BY6),$BZ6)),1)</f>
        <v>257</v>
      </c>
      <c r="P6" s="2">
        <f>FLOOR((R6*$C6),0.01)</f>
        <v>29.12</v>
      </c>
      <c r="Q6" s="18">
        <f>S6</f>
        <v>287</v>
      </c>
      <c r="R6" s="6">
        <f>gradings!E79</f>
        <v>1.1716</v>
      </c>
      <c r="S6">
        <f>FLOOR(($BX6*POWER((P6-$BY6),$BZ6)),1)</f>
        <v>287</v>
      </c>
      <c r="U6" s="2">
        <f>FLOOR((W6*$C6),0.01)</f>
        <v>30.52</v>
      </c>
      <c r="V6" s="18">
        <f>X6</f>
        <v>307</v>
      </c>
      <c r="W6" s="6">
        <f>gradings!F79</f>
        <v>1.2278</v>
      </c>
      <c r="X6">
        <f>FLOOR(($BX6*POWER((U6-$BY6),$BZ6)),1)</f>
        <v>307</v>
      </c>
      <c r="Z6" s="2">
        <f>FLOOR((AB6*$C6),0.01)</f>
        <v>33.26</v>
      </c>
      <c r="AA6" s="18">
        <f>AC6</f>
        <v>345</v>
      </c>
      <c r="AB6" s="6">
        <f>gradings!G79</f>
        <v>1.3380000000000001</v>
      </c>
      <c r="AC6">
        <f>FLOOR(($BX6*POWER((Z6-$BY6),$BZ6)),1)</f>
        <v>345</v>
      </c>
      <c r="AE6" s="2">
        <f>FLOOR((AG6*$C6),0.01)</f>
        <v>35.15</v>
      </c>
      <c r="AF6" s="18">
        <f>AH6</f>
        <v>372</v>
      </c>
      <c r="AG6" s="6">
        <f>gradings!H79</f>
        <v>1.4139999999999999</v>
      </c>
      <c r="AH6">
        <f>FLOOR(($BX6*POWER((AE6-$BY6),$BZ6)),1)</f>
        <v>372</v>
      </c>
      <c r="AJ6" s="2">
        <f>FLOOR((AL6*$C6),0.01)</f>
        <v>38.83</v>
      </c>
      <c r="AK6" s="18">
        <f>AM6</f>
        <v>425</v>
      </c>
      <c r="AL6" s="6">
        <f>gradings!I79</f>
        <v>1.5620000000000001</v>
      </c>
      <c r="AM6">
        <f>FLOOR(($BX6*POWER((AJ6-$BY6),$BZ6)),1)</f>
        <v>425</v>
      </c>
      <c r="AO6" s="2">
        <f>FLOOR((AQ6*$C6),0.01)</f>
        <v>41.76</v>
      </c>
      <c r="AP6" s="18">
        <f>AR6</f>
        <v>468</v>
      </c>
      <c r="AQ6" s="6">
        <f>gradings!J79</f>
        <v>1.6800999999999999</v>
      </c>
      <c r="AR6">
        <f>FLOOR(($BX6*POWER((AO6-$BY6),$BZ6)),1)</f>
        <v>468</v>
      </c>
      <c r="AT6" s="2">
        <f>FLOOR((AV6*$C6),0.01)</f>
        <v>47.06</v>
      </c>
      <c r="AU6" s="18">
        <f>AW6</f>
        <v>545</v>
      </c>
      <c r="AV6" s="6">
        <f>gradings!K79</f>
        <v>1.8932</v>
      </c>
      <c r="AW6">
        <f>FLOOR(($BX6*POWER((AT6-$BY6),$BZ6)),1)</f>
        <v>545</v>
      </c>
      <c r="AY6" s="2">
        <f>FLOOR((BA6*$C6),0.01)</f>
        <v>52.08</v>
      </c>
      <c r="AZ6" s="18">
        <f>BB6</f>
        <v>619</v>
      </c>
      <c r="BA6" s="49">
        <f>gradings!L79</f>
        <v>2.0952000000000002</v>
      </c>
      <c r="BB6">
        <f>FLOOR(($BX6*POWER((AY6-$BY6),$BZ6)),1)</f>
        <v>619</v>
      </c>
      <c r="BD6" s="2">
        <f>FLOOR((BF6*$C6),0.01)</f>
        <v>60.6</v>
      </c>
      <c r="BE6" s="18">
        <f>BG6</f>
        <v>747</v>
      </c>
      <c r="BF6" s="49">
        <f>gradings!M79</f>
        <v>2.4378000000000002</v>
      </c>
      <c r="BG6">
        <f>FLOOR(($BX6*POWER((BD6-$BY6),$BZ6)),1)</f>
        <v>747</v>
      </c>
      <c r="BI6" s="2">
        <f>FLOOR((BK6*$C6),0.01)</f>
        <v>72.430000000000007</v>
      </c>
      <c r="BJ6" s="18">
        <f>BL6</f>
        <v>926</v>
      </c>
      <c r="BK6" s="49">
        <f>gradings!N79</f>
        <v>2.9137</v>
      </c>
      <c r="BL6">
        <f>FLOOR(($BX6*POWER((BI6-$BY6),$BZ6)),1)</f>
        <v>926</v>
      </c>
      <c r="BN6" s="2">
        <f>FLOOR((BP6*$C6),0.01)</f>
        <v>90</v>
      </c>
      <c r="BO6" s="18">
        <f>BQ6</f>
        <v>1198</v>
      </c>
      <c r="BP6" s="49">
        <f>gradings!O79</f>
        <v>3.6206</v>
      </c>
      <c r="BQ6">
        <f>FLOOR(($BX6*POWER((BN6-$BY6),$BZ6)),1)</f>
        <v>1198</v>
      </c>
      <c r="BS6" s="2">
        <f>FLOOR((BU6*$C6),0.01)</f>
        <v>0</v>
      </c>
      <c r="BT6" s="18" t="e">
        <f>BV6</f>
        <v>#NUM!</v>
      </c>
      <c r="BU6" s="49">
        <f>gradings!P79</f>
        <v>0</v>
      </c>
      <c r="BV6" t="e">
        <f>FLOOR(($BX6*POWER((BS6-$BY6),$BZ6)),1)</f>
        <v>#NUM!</v>
      </c>
      <c r="BW6"/>
      <c r="BX6">
        <v>10.14</v>
      </c>
      <c r="BY6">
        <v>7</v>
      </c>
      <c r="BZ6">
        <v>1.08</v>
      </c>
      <c r="CC6">
        <f>FLOOR((BX6*POWER((C6-BY6),BZ6)),1)</f>
        <v>228</v>
      </c>
      <c r="CD6" t="str">
        <f>A6</f>
        <v>javelin</v>
      </c>
    </row>
    <row r="7" spans="1:82" ht="12.75" thickBot="1">
      <c r="A7" s="1" t="str">
        <f>vocabulaire!B26</f>
        <v>weight</v>
      </c>
      <c r="B7" s="16"/>
      <c r="C7" s="17">
        <v>9.8800000000000008</v>
      </c>
      <c r="D7" s="18">
        <f>CC7</f>
        <v>445</v>
      </c>
      <c r="F7" s="2">
        <f>FLOOR((H7*$C7),0.01)</f>
        <v>10.08</v>
      </c>
      <c r="G7" s="18">
        <f>I7</f>
        <v>456</v>
      </c>
      <c r="H7" s="6">
        <f>gradings!C80</f>
        <v>1.0203</v>
      </c>
      <c r="I7">
        <f>FLOOR(($BX7*POWER((F7-$BY7),$BZ7)),1)</f>
        <v>456</v>
      </c>
      <c r="K7" s="2">
        <f>FLOOR((M7*$C7),0.01)</f>
        <v>10.76</v>
      </c>
      <c r="L7" s="18">
        <f>N7</f>
        <v>495</v>
      </c>
      <c r="M7" s="6">
        <f>gradings!D80</f>
        <v>1.0898000000000001</v>
      </c>
      <c r="N7">
        <f>FLOOR(($BX7*POWER((K7-$BY7),$BZ7)),1)</f>
        <v>495</v>
      </c>
      <c r="P7" s="2">
        <f>FLOOR((R7*$C7),0.01)</f>
        <v>11.55</v>
      </c>
      <c r="Q7" s="18">
        <f>S7</f>
        <v>539</v>
      </c>
      <c r="R7" s="6">
        <f>gradings!E80</f>
        <v>1.1697</v>
      </c>
      <c r="S7">
        <f>FLOOR(($BX7*POWER((P7-$BY7),$BZ7)),1)</f>
        <v>539</v>
      </c>
      <c r="U7" s="2">
        <f>FLOOR((W7*$C7),0.01)</f>
        <v>10.36</v>
      </c>
      <c r="V7" s="18">
        <f>X7</f>
        <v>472</v>
      </c>
      <c r="W7" s="6">
        <f>gradings!F80</f>
        <v>1.0488</v>
      </c>
      <c r="X7">
        <f>FLOOR(($BX7*POWER((U7-$BY7),$BZ7)),1)</f>
        <v>472</v>
      </c>
      <c r="Z7" s="2">
        <f>FLOOR((AB7*$C7),0.01)</f>
        <v>11.09</v>
      </c>
      <c r="AA7" s="18">
        <f>AC7</f>
        <v>513</v>
      </c>
      <c r="AB7" s="6">
        <f>gradings!G80</f>
        <v>1.1225000000000001</v>
      </c>
      <c r="AC7">
        <f>FLOOR(($BX7*POWER((Z7-$BY7),$BZ7)),1)</f>
        <v>513</v>
      </c>
      <c r="AE7" s="2">
        <f>FLOOR((AG7*$C7),0.01)</f>
        <v>10.290000000000001</v>
      </c>
      <c r="AF7" s="18">
        <f>AH7</f>
        <v>468</v>
      </c>
      <c r="AG7" s="6">
        <f>gradings!H80</f>
        <v>1.0424</v>
      </c>
      <c r="AH7">
        <f>FLOOR(($BX7*POWER((AE7-$BY7),$BZ7)),1)</f>
        <v>468</v>
      </c>
      <c r="AJ7" s="2">
        <f>FLOOR((AL7*$C7),0.01)</f>
        <v>11.01</v>
      </c>
      <c r="AK7" s="18">
        <f>AM7</f>
        <v>509</v>
      </c>
      <c r="AL7" s="6">
        <f>gradings!I80</f>
        <v>1.1153</v>
      </c>
      <c r="AM7">
        <f>FLOOR(($BX7*POWER((AJ7-$BY7),$BZ7)),1)</f>
        <v>509</v>
      </c>
      <c r="AO7" s="2">
        <f>FLOOR((AQ7*$C7),0.01)</f>
        <v>11.27</v>
      </c>
      <c r="AP7" s="18">
        <f>AR7</f>
        <v>523</v>
      </c>
      <c r="AQ7" s="6">
        <f>gradings!J80</f>
        <v>1.1408</v>
      </c>
      <c r="AR7">
        <f>FLOOR(($BX7*POWER((AO7-$BY7),$BZ7)),1)</f>
        <v>523</v>
      </c>
      <c r="AT7" s="2">
        <f>FLOOR((AV7*$C7),0.01)</f>
        <v>12.13</v>
      </c>
      <c r="AU7" s="18">
        <f>AW7</f>
        <v>572</v>
      </c>
      <c r="AV7" s="6">
        <f>gradings!K80</f>
        <v>1.2285999999999999</v>
      </c>
      <c r="AW7">
        <f>FLOOR(($BX7*POWER((AT7-$BY7),$BZ7)),1)</f>
        <v>572</v>
      </c>
      <c r="AY7" s="2">
        <f>FLOOR((BA7*$C7),0.01)</f>
        <v>12.88</v>
      </c>
      <c r="AZ7" s="18">
        <f>BB7</f>
        <v>614</v>
      </c>
      <c r="BA7" s="49">
        <f>gradings!L80</f>
        <v>1.3043</v>
      </c>
      <c r="BB7">
        <f>FLOOR(($BX7*POWER((AY7-$BY7),$BZ7)),1)</f>
        <v>614</v>
      </c>
      <c r="BD7" s="2">
        <f>FLOOR((BF7*$C7),0.01)</f>
        <v>14.27</v>
      </c>
      <c r="BE7" s="18">
        <f>BG7</f>
        <v>693</v>
      </c>
      <c r="BF7" s="49">
        <f>gradings!M80</f>
        <v>1.4452</v>
      </c>
      <c r="BG7">
        <f>FLOOR(($BX7*POWER((BD7-$BY7),$BZ7)),1)</f>
        <v>693</v>
      </c>
      <c r="BI7" s="2">
        <f>FLOOR((BK7*$C7),0.01)</f>
        <v>16.510000000000002</v>
      </c>
      <c r="BJ7" s="18">
        <f>BL7</f>
        <v>822</v>
      </c>
      <c r="BK7" s="49">
        <f>gradings!N80</f>
        <v>1.6714</v>
      </c>
      <c r="BL7">
        <f>FLOOR(($BX7*POWER((BI7-$BY7),$BZ7)),1)</f>
        <v>822</v>
      </c>
      <c r="BN7" s="2">
        <f>FLOOR((BP7*$C7),0.01)</f>
        <v>20.8</v>
      </c>
      <c r="BO7" s="18">
        <f>BQ7</f>
        <v>1070</v>
      </c>
      <c r="BP7" s="49">
        <f>gradings!O80</f>
        <v>2.1057000000000001</v>
      </c>
      <c r="BQ7">
        <f>FLOOR(($BX7*POWER((BN7-$BY7),$BZ7)),1)</f>
        <v>1070</v>
      </c>
      <c r="BS7" s="2">
        <f>FLOOR((BU7*$C7),0.01)</f>
        <v>32.06</v>
      </c>
      <c r="BT7" s="18">
        <f>BV7</f>
        <v>1734</v>
      </c>
      <c r="BU7" s="49">
        <f>gradings!P80</f>
        <v>3.2456</v>
      </c>
      <c r="BV7">
        <f>FLOOR(($BX7*POWER((BS7-$BY7),$BZ7)),1)</f>
        <v>1734</v>
      </c>
      <c r="BW7"/>
      <c r="BX7">
        <v>47.833799999999997</v>
      </c>
      <c r="BY7">
        <v>1.5</v>
      </c>
      <c r="BZ7">
        <v>1.05</v>
      </c>
      <c r="CC7">
        <f>FLOOR((BX7*POWER((C7-BY7),BZ7)),1)</f>
        <v>445</v>
      </c>
      <c r="CD7" t="str">
        <f>A7</f>
        <v>weight</v>
      </c>
    </row>
    <row r="9" spans="1:82" s="10" customFormat="1">
      <c r="A9" s="24" t="str">
        <f>vocabulaire!B28</f>
        <v>TOTAL</v>
      </c>
      <c r="B9" s="25"/>
      <c r="D9" s="27">
        <f>SUM(D3:D7)</f>
        <v>1760</v>
      </c>
      <c r="E9" s="28"/>
      <c r="F9" s="27"/>
      <c r="G9" s="27">
        <f>SUM(G3:G7)</f>
        <v>1815</v>
      </c>
      <c r="H9" s="27"/>
      <c r="I9" s="25"/>
      <c r="J9" s="28"/>
      <c r="K9" s="27"/>
      <c r="L9" s="27">
        <f>SUM(L3:L7)</f>
        <v>2003</v>
      </c>
      <c r="M9" s="27"/>
      <c r="N9" s="25"/>
      <c r="O9" s="28"/>
      <c r="P9" s="27"/>
      <c r="Q9" s="27">
        <f>SUM(Q3:Q7)</f>
        <v>2223</v>
      </c>
      <c r="R9" s="27"/>
      <c r="S9" s="25"/>
      <c r="T9" s="28"/>
      <c r="U9" s="27"/>
      <c r="V9" s="27">
        <f>SUM(V3:V7)</f>
        <v>2050</v>
      </c>
      <c r="W9" s="27"/>
      <c r="X9" s="25"/>
      <c r="Y9" s="26"/>
      <c r="Z9" s="27"/>
      <c r="AA9" s="27">
        <f>SUM(AA3:AA7)</f>
        <v>2281</v>
      </c>
      <c r="AB9" s="29"/>
      <c r="AC9" s="25"/>
      <c r="AD9" s="26"/>
      <c r="AE9" s="27"/>
      <c r="AF9" s="27">
        <f>SUM(AF3:AF7)</f>
        <v>2225</v>
      </c>
      <c r="AG9" s="29"/>
      <c r="AH9" s="25"/>
      <c r="AI9" s="26"/>
      <c r="AJ9" s="27"/>
      <c r="AK9" s="27">
        <f>SUM(AK3:AK7)</f>
        <v>2497</v>
      </c>
      <c r="AL9" s="29"/>
      <c r="AM9" s="25"/>
      <c r="AN9" s="26"/>
      <c r="AO9" s="27"/>
      <c r="AP9" s="27">
        <f>SUM(AP3:AP7)</f>
        <v>2557</v>
      </c>
      <c r="AQ9" s="29"/>
      <c r="AR9" s="25"/>
      <c r="AS9" s="26"/>
      <c r="AT9" s="27"/>
      <c r="AU9" s="27">
        <f>SUM(AU3:AU7)</f>
        <v>2908</v>
      </c>
      <c r="AV9" s="29"/>
      <c r="AW9" s="25"/>
      <c r="AX9" s="26"/>
      <c r="AY9" s="27"/>
      <c r="AZ9" s="27">
        <f>SUM(AZ3:AZ7)</f>
        <v>3281</v>
      </c>
      <c r="BA9" s="29"/>
      <c r="BC9" s="26"/>
      <c r="BD9" s="27"/>
      <c r="BE9" s="27">
        <f>SUM(BE3:BE7)</f>
        <v>3897</v>
      </c>
      <c r="BF9" s="29"/>
      <c r="BH9" s="26"/>
      <c r="BI9" s="27"/>
      <c r="BJ9" s="27">
        <f>SUM(BJ3:BJ7)</f>
        <v>4844</v>
      </c>
      <c r="BK9" s="29"/>
      <c r="BM9" s="26"/>
      <c r="BN9" s="27"/>
      <c r="BO9" s="27">
        <f>SUM(BO3:BO7)</f>
        <v>6512</v>
      </c>
      <c r="BP9" s="29"/>
      <c r="BR9" s="26"/>
      <c r="BS9" s="27"/>
      <c r="BT9" s="27" t="e">
        <f>SUM(BT3:BT7)</f>
        <v>#NUM!</v>
      </c>
      <c r="BU9" s="29"/>
    </row>
    <row r="10" spans="1:82">
      <c r="D10" s="9" t="s">
        <v>9</v>
      </c>
      <c r="G10" s="9" t="str">
        <f>F1</f>
        <v>M35</v>
      </c>
      <c r="L10" s="9" t="str">
        <f>K1</f>
        <v>M40</v>
      </c>
      <c r="Q10" s="9" t="str">
        <f>P1</f>
        <v>M45</v>
      </c>
      <c r="T10" s="6"/>
      <c r="V10" s="2" t="str">
        <f>U1</f>
        <v>M50</v>
      </c>
      <c r="W10" s="8"/>
      <c r="X10" s="2"/>
      <c r="AA10" s="2" t="str">
        <f>Z1</f>
        <v>M55</v>
      </c>
      <c r="AF10" s="2" t="str">
        <f>AE1</f>
        <v>M60</v>
      </c>
      <c r="AK10" s="2" t="str">
        <f>AJ1</f>
        <v>M65</v>
      </c>
      <c r="AP10" s="2" t="str">
        <f>AO1</f>
        <v>M70</v>
      </c>
      <c r="AU10" s="2" t="str">
        <f>AT1</f>
        <v>M75</v>
      </c>
      <c r="AZ10" s="2" t="str">
        <f>AY1</f>
        <v>M80</v>
      </c>
      <c r="BE10" s="2" t="str">
        <f>BD1</f>
        <v>M85</v>
      </c>
      <c r="BJ10" s="2" t="str">
        <f>BI1</f>
        <v>M90</v>
      </c>
      <c r="BO10" s="2" t="str">
        <f>BN1</f>
        <v>M95</v>
      </c>
      <c r="BT10" s="2" t="str">
        <f>BS1</f>
        <v>M100</v>
      </c>
      <c r="BW10"/>
    </row>
    <row r="11" spans="1:82">
      <c r="D11" s="9"/>
      <c r="T11" s="6"/>
      <c r="V11"/>
      <c r="W11" s="8"/>
      <c r="X11" s="2"/>
      <c r="BW11"/>
    </row>
    <row r="12" spans="1:82">
      <c r="D12" s="9"/>
      <c r="T12" s="6"/>
      <c r="V12"/>
      <c r="W12" s="8"/>
      <c r="X12" s="2"/>
      <c r="BW12"/>
    </row>
    <row r="13" spans="1:82">
      <c r="A13" s="1" t="str">
        <f>vocabulaire!B29</f>
        <v>summary</v>
      </c>
      <c r="B13" s="33" t="s">
        <v>13</v>
      </c>
      <c r="C13" s="27">
        <f>D9</f>
        <v>1760</v>
      </c>
      <c r="D13" s="9"/>
      <c r="T13" s="6"/>
      <c r="V13"/>
      <c r="W13" s="8"/>
      <c r="X13" s="2"/>
      <c r="BW13"/>
    </row>
    <row r="14" spans="1:82">
      <c r="B14" s="2" t="s">
        <v>69</v>
      </c>
      <c r="C14" s="27">
        <f>G9</f>
        <v>1815</v>
      </c>
      <c r="D14" s="9"/>
      <c r="T14" s="6"/>
      <c r="V14"/>
      <c r="W14" s="8"/>
      <c r="X14" s="2"/>
      <c r="BW14"/>
    </row>
    <row r="15" spans="1:82">
      <c r="A15"/>
      <c r="B15" s="2" t="s">
        <v>70</v>
      </c>
      <c r="C15" s="27">
        <f>L9</f>
        <v>2003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82">
      <c r="A16"/>
      <c r="B16" s="2" t="s">
        <v>71</v>
      </c>
      <c r="C16" s="27">
        <f>Q9</f>
        <v>2223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>
      <c r="A17"/>
      <c r="B17" s="2" t="s">
        <v>72</v>
      </c>
      <c r="C17" s="27">
        <f>V9</f>
        <v>2050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>
      <c r="A18"/>
      <c r="B18" s="2" t="s">
        <v>73</v>
      </c>
      <c r="C18" s="27">
        <f>AA9</f>
        <v>2281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 t="s">
        <v>74</v>
      </c>
      <c r="C19" s="27">
        <f>AF9</f>
        <v>2225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>
      <c r="A20"/>
      <c r="B20" t="s">
        <v>75</v>
      </c>
      <c r="C20" s="27">
        <f>AK9</f>
        <v>2497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>
      <c r="A21"/>
      <c r="B21" t="s">
        <v>76</v>
      </c>
      <c r="C21" s="27">
        <f>AP9</f>
        <v>2557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>
      <c r="A22"/>
      <c r="B22" t="s">
        <v>77</v>
      </c>
      <c r="C22" s="27">
        <f>AU9</f>
        <v>2908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>
      <c r="A23"/>
      <c r="B23" t="s">
        <v>78</v>
      </c>
      <c r="C23" s="27">
        <f>AZ9</f>
        <v>3281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>
      <c r="A24"/>
      <c r="B24" t="s">
        <v>79</v>
      </c>
      <c r="C24" s="27">
        <f>BE9</f>
        <v>3897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>
      <c r="A25"/>
      <c r="B25" t="s">
        <v>80</v>
      </c>
      <c r="C25" s="27">
        <f>BJ9</f>
        <v>4844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>
      <c r="A26"/>
      <c r="B26" t="s">
        <v>81</v>
      </c>
      <c r="C26" s="27">
        <f>BO9</f>
        <v>6512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/>
      <c r="B27" t="s">
        <v>82</v>
      </c>
      <c r="C27" s="27" t="e">
        <f>BT9</f>
        <v>#NUM!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3"/>
  <sheetViews>
    <sheetView workbookViewId="0">
      <selection activeCell="DW1" sqref="DW1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2" customWidth="1"/>
    <col min="4" max="4" width="6.7109375" style="2" hidden="1" customWidth="1"/>
    <col min="5" max="5" width="5.140625" style="8" bestFit="1" customWidth="1"/>
    <col min="6" max="6" width="1.85546875" style="9" customWidth="1"/>
    <col min="7" max="7" width="2.140625" style="9" customWidth="1"/>
    <col min="8" max="8" width="5.7109375" style="9" customWidth="1"/>
    <col min="9" max="9" width="5.140625" style="9" customWidth="1"/>
    <col min="10" max="11" width="6.7109375" style="9" hidden="1" customWidth="1"/>
    <col min="12" max="13" width="4.140625" style="9" hidden="1" customWidth="1"/>
    <col min="14" max="14" width="5" style="9" hidden="1" customWidth="1"/>
    <col min="15" max="15" width="1.85546875" style="9" customWidth="1"/>
    <col min="16" max="16" width="2.140625" style="9" customWidth="1"/>
    <col min="17" max="17" width="5.7109375" style="9" customWidth="1"/>
    <col min="18" max="18" width="5.140625" style="9" customWidth="1"/>
    <col min="19" max="20" width="6.7109375" style="9" hidden="1" customWidth="1"/>
    <col min="21" max="22" width="4.140625" style="9" hidden="1" customWidth="1"/>
    <col min="23" max="23" width="5" style="9" hidden="1" customWidth="1"/>
    <col min="24" max="24" width="1.85546875" style="9" customWidth="1"/>
    <col min="25" max="25" width="2.140625" style="9" customWidth="1"/>
    <col min="26" max="26" width="5.7109375" style="9" customWidth="1"/>
    <col min="27" max="27" width="5.140625" style="9" customWidth="1"/>
    <col min="28" max="29" width="6.7109375" style="9" hidden="1" customWidth="1"/>
    <col min="30" max="31" width="4.140625" style="9" hidden="1" customWidth="1"/>
    <col min="32" max="32" width="5" style="9" hidden="1" customWidth="1"/>
    <col min="33" max="33" width="1.85546875" style="9" customWidth="1"/>
    <col min="34" max="34" width="2.140625" style="8" customWidth="1"/>
    <col min="35" max="35" width="5.7109375" style="2" customWidth="1"/>
    <col min="36" max="36" width="5.140625" style="8" customWidth="1"/>
    <col min="37" max="37" width="6.7109375" style="6" hidden="1" customWidth="1"/>
    <col min="38" max="38" width="6.7109375" style="2" hidden="1" customWidth="1"/>
    <col min="39" max="40" width="4.140625" hidden="1" customWidth="1"/>
    <col min="41" max="41" width="5" hidden="1" customWidth="1"/>
    <col min="42" max="42" width="1.85546875" style="2" customWidth="1"/>
    <col min="43" max="43" width="2.140625" style="2" customWidth="1"/>
    <col min="44" max="44" width="5.7109375" style="2" customWidth="1"/>
    <col min="45" max="45" width="5.140625" style="2" customWidth="1"/>
    <col min="46" max="47" width="6.7109375" style="2" hidden="1" customWidth="1"/>
    <col min="48" max="49" width="4.140625" style="2" hidden="1" customWidth="1"/>
    <col min="50" max="50" width="5" style="2" hidden="1" customWidth="1"/>
    <col min="51" max="51" width="1.85546875" style="2" customWidth="1"/>
    <col min="52" max="52" width="2.140625" style="2" customWidth="1"/>
    <col min="53" max="53" width="5.7109375" style="2" customWidth="1"/>
    <col min="54" max="54" width="5.140625" style="2" customWidth="1"/>
    <col min="55" max="56" width="6.7109375" style="2" hidden="1" customWidth="1"/>
    <col min="57" max="57" width="4.140625" style="2" hidden="1" customWidth="1"/>
    <col min="58" max="58" width="5.140625" style="2" hidden="1" customWidth="1"/>
    <col min="59" max="59" width="5" style="2" hidden="1" customWidth="1"/>
    <col min="60" max="60" width="1.85546875" style="2" customWidth="1"/>
    <col min="61" max="61" width="2.140625" style="2" customWidth="1"/>
    <col min="62" max="62" width="5.7109375" style="2" customWidth="1"/>
    <col min="63" max="63" width="5.140625" style="2" customWidth="1"/>
    <col min="64" max="65" width="6.7109375" style="2" hidden="1" customWidth="1"/>
    <col min="66" max="68" width="5.140625" style="2" hidden="1" customWidth="1"/>
    <col min="69" max="69" width="1.85546875" style="2" customWidth="1"/>
    <col min="70" max="70" width="2.140625" style="2" customWidth="1"/>
    <col min="71" max="71" width="5.7109375" style="2" customWidth="1"/>
    <col min="72" max="72" width="5.140625" style="2" customWidth="1"/>
    <col min="73" max="74" width="6.7109375" style="2" hidden="1" customWidth="1"/>
    <col min="75" max="76" width="5.140625" style="2" hidden="1" customWidth="1"/>
    <col min="77" max="77" width="5" style="2" hidden="1" customWidth="1"/>
    <col min="78" max="78" width="1.85546875" style="2" customWidth="1"/>
    <col min="79" max="79" width="2.140625" style="2" customWidth="1"/>
    <col min="80" max="80" width="5.7109375" style="2" customWidth="1"/>
    <col min="81" max="81" width="5.140625" style="2" bestFit="1" customWidth="1"/>
    <col min="82" max="83" width="6.7109375" style="2" hidden="1" customWidth="1"/>
    <col min="84" max="86" width="5.140625" style="2" hidden="1" customWidth="1"/>
    <col min="87" max="87" width="1.85546875" style="2" customWidth="1"/>
    <col min="88" max="88" width="2.140625" style="2" customWidth="1"/>
    <col min="89" max="89" width="5.7109375" style="2" customWidth="1"/>
    <col min="90" max="90" width="5.140625" style="2" bestFit="1" customWidth="1"/>
    <col min="91" max="92" width="6.7109375" style="2" hidden="1" customWidth="1"/>
    <col min="93" max="95" width="5.140625" style="2" hidden="1" customWidth="1"/>
    <col min="96" max="96" width="1.85546875" style="2" customWidth="1"/>
    <col min="97" max="97" width="2.140625" style="2" customWidth="1"/>
    <col min="98" max="98" width="5.7109375" style="2" customWidth="1"/>
    <col min="99" max="99" width="5.140625" style="2" bestFit="1" customWidth="1"/>
    <col min="100" max="101" width="6.85546875" style="2" hidden="1" customWidth="1"/>
    <col min="102" max="104" width="5.140625" style="2" hidden="1" customWidth="1"/>
    <col min="105" max="105" width="1.85546875" style="2" customWidth="1"/>
    <col min="106" max="106" width="2.140625" style="2" customWidth="1"/>
    <col min="107" max="107" width="5.7109375" style="2" customWidth="1"/>
    <col min="108" max="108" width="6.140625" style="2" customWidth="1"/>
    <col min="109" max="109" width="6.7109375" style="2" hidden="1" customWidth="1"/>
    <col min="110" max="110" width="5.7109375" style="2" hidden="1" customWidth="1"/>
    <col min="111" max="113" width="5.140625" style="2" hidden="1" customWidth="1"/>
    <col min="114" max="114" width="1.85546875" style="2" customWidth="1"/>
    <col min="115" max="115" width="2.140625" style="2" customWidth="1"/>
    <col min="116" max="116" width="5.7109375" style="2" customWidth="1"/>
    <col min="117" max="117" width="6.140625" style="2" customWidth="1"/>
    <col min="118" max="118" width="6.7109375" style="2" hidden="1" customWidth="1"/>
    <col min="119" max="119" width="5.7109375" style="2" hidden="1" customWidth="1"/>
    <col min="120" max="122" width="5.140625" style="2" hidden="1" customWidth="1"/>
    <col min="123" max="123" width="1.85546875" style="2" customWidth="1"/>
    <col min="124" max="124" width="2.140625" style="2" customWidth="1"/>
    <col min="125" max="125" width="5.7109375" style="2" bestFit="1" customWidth="1"/>
    <col min="126" max="126" width="6.140625" style="2" customWidth="1"/>
    <col min="127" max="127" width="7.7109375" style="2" hidden="1" customWidth="1"/>
    <col min="128" max="128" width="5.7109375" style="2" hidden="1" customWidth="1"/>
    <col min="129" max="129" width="5.140625" style="2" hidden="1" customWidth="1"/>
    <col min="130" max="130" width="6.140625" style="2" hidden="1" customWidth="1"/>
    <col min="131" max="132" width="5.140625" style="2" hidden="1" customWidth="1"/>
    <col min="133" max="133" width="8.140625" hidden="1" customWidth="1"/>
    <col min="134" max="134" width="5.7109375" hidden="1" customWidth="1"/>
    <col min="135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C1" s="4"/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vocabulaire!B13</f>
        <v>60 hrd</v>
      </c>
      <c r="B3" s="12"/>
      <c r="C3" s="13">
        <v>9.8699999999999992</v>
      </c>
      <c r="D3" s="2">
        <f>C3</f>
        <v>9.8699999999999992</v>
      </c>
      <c r="E3" s="18">
        <f>EF3</f>
        <v>566</v>
      </c>
      <c r="G3" s="8"/>
      <c r="H3" s="2">
        <f>K3</f>
        <v>9.7200000000000006</v>
      </c>
      <c r="I3" s="18">
        <f>L3</f>
        <v>595</v>
      </c>
      <c r="J3" s="50">
        <f>gradings!C84</f>
        <v>0.98380000000000001</v>
      </c>
      <c r="K3" s="2">
        <f>CEILING((J3*$D3),0.01)</f>
        <v>9.7200000000000006</v>
      </c>
      <c r="L3">
        <f>FLOOR(($EC3*POWER(($ED3-K3),$EE3)),1)</f>
        <v>595</v>
      </c>
      <c r="M3"/>
      <c r="N3"/>
      <c r="P3" s="8"/>
      <c r="Q3" s="2">
        <f>T3</f>
        <v>9.35</v>
      </c>
      <c r="R3" s="18">
        <f>U3</f>
        <v>671</v>
      </c>
      <c r="S3" s="50">
        <f>gradings!D84</f>
        <v>0.9466</v>
      </c>
      <c r="T3" s="2">
        <f>CEILING((S3*$D3),0.01)</f>
        <v>9.35</v>
      </c>
      <c r="U3">
        <f>FLOOR(($EC3*POWER(($ED3-T3),$EE3)),1)</f>
        <v>671</v>
      </c>
      <c r="V3"/>
      <c r="W3"/>
      <c r="Y3" s="8"/>
      <c r="Z3" s="2">
        <f>AC3</f>
        <v>8.98</v>
      </c>
      <c r="AA3" s="18">
        <f>AD3</f>
        <v>750</v>
      </c>
      <c r="AB3" s="50">
        <f>gradings!E84</f>
        <v>0.90939999999999999</v>
      </c>
      <c r="AC3" s="2">
        <f>CEILING((AB3*$D3),0.01)</f>
        <v>8.98</v>
      </c>
      <c r="AD3">
        <f>FLOOR(($EC3*POWER(($ED3-AC3),$EE3)),1)</f>
        <v>750</v>
      </c>
      <c r="AE3"/>
      <c r="AF3"/>
      <c r="AI3" s="2">
        <f>AL3</f>
        <v>8.81</v>
      </c>
      <c r="AJ3" s="18">
        <f>AM3</f>
        <v>788</v>
      </c>
      <c r="AK3" s="50">
        <f>gradings!F84</f>
        <v>0.89219999999999999</v>
      </c>
      <c r="AL3" s="2">
        <f>CEILING((AK3*$D3),0.01)</f>
        <v>8.81</v>
      </c>
      <c r="AM3">
        <f>FLOOR(($EC3*POWER(($ED3-AL3),$EE3)),1)</f>
        <v>788</v>
      </c>
      <c r="AQ3" s="8"/>
      <c r="AR3" s="2">
        <f>AU3</f>
        <v>8.44</v>
      </c>
      <c r="AS3" s="18">
        <f>AV3</f>
        <v>874</v>
      </c>
      <c r="AT3" s="50">
        <f>gradings!G84</f>
        <v>0.85499999999999998</v>
      </c>
      <c r="AU3" s="2">
        <f>CEILING((AT3*$D3),0.01)</f>
        <v>8.44</v>
      </c>
      <c r="AV3">
        <f>FLOOR(($EC3*POWER(($ED3-AU3),$EE3)),1)</f>
        <v>874</v>
      </c>
      <c r="AW3"/>
      <c r="AX3"/>
      <c r="AZ3" s="8"/>
      <c r="BA3" s="2">
        <f>BD3</f>
        <v>8.2100000000000009</v>
      </c>
      <c r="BB3" s="18">
        <f>BE3</f>
        <v>930</v>
      </c>
      <c r="BC3" s="50">
        <f>gradings!H84</f>
        <v>0.83120000000000005</v>
      </c>
      <c r="BD3" s="2">
        <f>CEILING((BC3*$D3),0.01)</f>
        <v>8.2100000000000009</v>
      </c>
      <c r="BE3">
        <f>FLOOR(($EC3*POWER(($ED3-BD3),$EE3)),1)</f>
        <v>930</v>
      </c>
      <c r="BF3"/>
      <c r="BG3"/>
      <c r="BI3" s="8"/>
      <c r="BJ3" s="2">
        <f>BM3</f>
        <v>7.84</v>
      </c>
      <c r="BK3" s="18">
        <f>BN3</f>
        <v>1022</v>
      </c>
      <c r="BL3" s="50">
        <f>gradings!I84</f>
        <v>0.79400000000000004</v>
      </c>
      <c r="BM3" s="2">
        <f>CEILING((BL3*$D3),0.01)</f>
        <v>7.84</v>
      </c>
      <c r="BN3">
        <f>FLOOR(($EC3*POWER(($ED3-BM3),$EE3)),1)</f>
        <v>1022</v>
      </c>
      <c r="BO3"/>
      <c r="BP3"/>
      <c r="BR3" s="8"/>
      <c r="BS3" s="2">
        <f>BV3</f>
        <v>7.62</v>
      </c>
      <c r="BT3" s="18">
        <f>BW3</f>
        <v>1080</v>
      </c>
      <c r="BU3" s="50">
        <f>gradings!J84</f>
        <v>0.77139999999999997</v>
      </c>
      <c r="BV3" s="2">
        <f>CEILING((BU3*$D3),0.01)</f>
        <v>7.62</v>
      </c>
      <c r="BW3">
        <f>FLOOR(($EC3*POWER(($ED3-BV3),$EE3)),1)</f>
        <v>1080</v>
      </c>
      <c r="BX3"/>
      <c r="BY3"/>
      <c r="CA3" s="8"/>
      <c r="CB3" s="2">
        <f>CE3</f>
        <v>7.24</v>
      </c>
      <c r="CC3" s="18">
        <f>CF3</f>
        <v>1182</v>
      </c>
      <c r="CD3" s="50">
        <f>gradings!K84</f>
        <v>0.73280000000000001</v>
      </c>
      <c r="CE3" s="2">
        <f>CEILING((CD3*$D3),0.01)</f>
        <v>7.24</v>
      </c>
      <c r="CF3">
        <f>FLOOR(($EC3*POWER(($ED3-CE3),$EE3)),1)</f>
        <v>1182</v>
      </c>
      <c r="CG3"/>
      <c r="CH3"/>
      <c r="CJ3" s="8"/>
      <c r="CK3" s="2">
        <f>CN3</f>
        <v>6.74</v>
      </c>
      <c r="CL3" s="18">
        <f>CO3</f>
        <v>1323</v>
      </c>
      <c r="CM3" s="50">
        <f>gradings!L84</f>
        <v>0.68259999999999998</v>
      </c>
      <c r="CN3" s="2">
        <f>CEILING((CM3*$D3),0.01)</f>
        <v>6.74</v>
      </c>
      <c r="CO3">
        <f>FLOOR(($EC3*POWER(($ED3-CN3),$EE3)),1)</f>
        <v>1323</v>
      </c>
      <c r="CP3"/>
      <c r="CQ3"/>
      <c r="CS3" s="8"/>
      <c r="CT3" s="2">
        <f>CW3</f>
        <v>6.1000000000000005</v>
      </c>
      <c r="CU3" s="18">
        <f>CX3</f>
        <v>1515</v>
      </c>
      <c r="CV3" s="50">
        <f>gradings!M84</f>
        <v>0.61780000000000002</v>
      </c>
      <c r="CW3" s="2">
        <f>CEILING((CV3*$D3),0.01)</f>
        <v>6.1000000000000005</v>
      </c>
      <c r="CX3">
        <f>FLOOR(($EC3*POWER(($ED3-CW3),$EE3)),1)</f>
        <v>1515</v>
      </c>
      <c r="CY3"/>
      <c r="CZ3"/>
      <c r="DB3" s="8"/>
      <c r="DC3" s="2">
        <f>DF3</f>
        <v>4.9400000000000004</v>
      </c>
      <c r="DD3" s="18">
        <f>DG3</f>
        <v>1894</v>
      </c>
      <c r="DE3" s="50">
        <f>gradings!N84</f>
        <v>0.50009999999999999</v>
      </c>
      <c r="DF3" s="2">
        <f>CEILING((DE3*$D3),0.01)</f>
        <v>4.9400000000000004</v>
      </c>
      <c r="DG3">
        <f>FLOOR(($EC3*POWER(($ED3-DF3),$EE3)),1)</f>
        <v>1894</v>
      </c>
      <c r="DH3"/>
      <c r="DI3"/>
      <c r="DK3" s="8"/>
      <c r="DL3" s="2">
        <f>DO3</f>
        <v>4.07</v>
      </c>
      <c r="DM3" s="18">
        <f>DP3</f>
        <v>2205</v>
      </c>
      <c r="DN3" s="50">
        <f>gradings!O84</f>
        <v>0.41189999999999999</v>
      </c>
      <c r="DO3" s="2">
        <f>CEILING((DN3*$D3),0.01)</f>
        <v>4.07</v>
      </c>
      <c r="DP3">
        <f>FLOOR(($EC3*POWER(($ED3-DO3),$EE3)),1)</f>
        <v>2205</v>
      </c>
      <c r="DQ3"/>
      <c r="DR3"/>
      <c r="DT3" s="8"/>
      <c r="DU3" s="2">
        <f>DX3</f>
        <v>3.1</v>
      </c>
      <c r="DV3" s="18">
        <f>DY3</f>
        <v>2579</v>
      </c>
      <c r="DW3" s="6">
        <f>gradings!P84</f>
        <v>0.31369999999999998</v>
      </c>
      <c r="DX3" s="2">
        <f>CEILING((DW3*$D3),0.01)</f>
        <v>3.1</v>
      </c>
      <c r="DY3">
        <f>FLOOR(($EC3*POWER(($ED3-DX3),$EE3)),1)</f>
        <v>2579</v>
      </c>
      <c r="DZ3"/>
      <c r="EA3"/>
      <c r="EB3"/>
      <c r="EC3">
        <v>20.517299999999999</v>
      </c>
      <c r="ED3">
        <v>15.5</v>
      </c>
      <c r="EE3">
        <v>1.92</v>
      </c>
      <c r="EF3">
        <f>FLOOR((EC3*POWER((ED3-D3),EE3)),1)</f>
        <v>566</v>
      </c>
      <c r="EI3" t="str">
        <f>A3</f>
        <v>60 hrd</v>
      </c>
    </row>
    <row r="4" spans="1:139">
      <c r="A4" s="1" t="str">
        <f>vocabulaire!B20</f>
        <v>long</v>
      </c>
      <c r="B4" s="14"/>
      <c r="C4" s="15">
        <v>5.59</v>
      </c>
      <c r="E4" s="18">
        <f>EG4</f>
        <v>500</v>
      </c>
      <c r="G4" s="8"/>
      <c r="H4" s="2">
        <f>FLOOR((J4*$C4),0.01)</f>
        <v>5.76</v>
      </c>
      <c r="I4" s="18">
        <f>M4</f>
        <v>535</v>
      </c>
      <c r="J4" s="50">
        <f>gradings!C85</f>
        <v>1.0317000000000001</v>
      </c>
      <c r="K4" s="2"/>
      <c r="L4"/>
      <c r="M4">
        <f>FLOOR(($EC4*POWER((H4*100-$ED4),$EE4)),1)</f>
        <v>535</v>
      </c>
      <c r="N4"/>
      <c r="P4" s="8"/>
      <c r="Q4" s="2">
        <f>FLOOR((S4*$C4),0.01)</f>
        <v>6.09</v>
      </c>
      <c r="R4" s="18">
        <f>V4</f>
        <v>606</v>
      </c>
      <c r="S4" s="50">
        <f>gradings!D85</f>
        <v>1.0899000000000001</v>
      </c>
      <c r="T4" s="2"/>
      <c r="U4"/>
      <c r="V4">
        <f>FLOOR(($EC4*POWER((Q4*100-$ED4),$EE4)),1)</f>
        <v>606</v>
      </c>
      <c r="W4"/>
      <c r="Y4" s="8"/>
      <c r="Z4" s="2">
        <f>FLOOR((AB4*$C4),0.01)</f>
        <v>6.45</v>
      </c>
      <c r="AA4" s="18">
        <f>AE4</f>
        <v>686</v>
      </c>
      <c r="AB4" s="50">
        <f>gradings!E85</f>
        <v>1.1551</v>
      </c>
      <c r="AC4" s="2"/>
      <c r="AD4"/>
      <c r="AE4">
        <f>FLOOR(($EC4*POWER((Z4*100-$ED4),$EE4)),1)</f>
        <v>686</v>
      </c>
      <c r="AF4"/>
      <c r="AI4" s="2">
        <f>FLOOR((AK4*$C4),0.01)</f>
        <v>6.86</v>
      </c>
      <c r="AJ4" s="18">
        <f>AN4</f>
        <v>781</v>
      </c>
      <c r="AK4" s="50">
        <f>gradings!F85</f>
        <v>1.2285999999999999</v>
      </c>
      <c r="AN4">
        <f>FLOOR(($EC4*POWER((AI4*100-$ED4),$EE4)),1)</f>
        <v>781</v>
      </c>
      <c r="AQ4" s="8"/>
      <c r="AR4" s="2">
        <f>FLOOR((AT4*$C4),0.01)</f>
        <v>7.33</v>
      </c>
      <c r="AS4" s="18">
        <f>AW4</f>
        <v>893</v>
      </c>
      <c r="AT4" s="50">
        <f>gradings!G85</f>
        <v>1.3121</v>
      </c>
      <c r="AV4"/>
      <c r="AW4">
        <f>FLOOR(($EC4*POWER((AR4*100-$ED4),$EE4)),1)</f>
        <v>893</v>
      </c>
      <c r="AX4"/>
      <c r="AZ4" s="8"/>
      <c r="BA4" s="2">
        <f>FLOOR((BC4*$C4),0.01)</f>
        <v>7.86</v>
      </c>
      <c r="BB4" s="18">
        <f>BF4</f>
        <v>1025</v>
      </c>
      <c r="BC4" s="50">
        <f>gradings!H85</f>
        <v>1.4077999999999999</v>
      </c>
      <c r="BE4"/>
      <c r="BF4">
        <f>FLOOR(($EC4*POWER((BA4*100-$ED4),$EE4)),1)</f>
        <v>1025</v>
      </c>
      <c r="BG4"/>
      <c r="BI4" s="8"/>
      <c r="BJ4" s="2">
        <f>FLOOR((BL4*$C4),0.01)</f>
        <v>8.48</v>
      </c>
      <c r="BK4" s="18">
        <f>BO4</f>
        <v>1186</v>
      </c>
      <c r="BL4" s="50">
        <f>gradings!I85</f>
        <v>1.5185999999999999</v>
      </c>
      <c r="BN4"/>
      <c r="BO4">
        <f>FLOOR(($EC4*POWER((BJ4*100-$ED4),$EE4)),1)</f>
        <v>1186</v>
      </c>
      <c r="BP4"/>
      <c r="BR4" s="8"/>
      <c r="BS4" s="2">
        <f>FLOOR((BU4*$C4),0.01)</f>
        <v>9.2100000000000009</v>
      </c>
      <c r="BT4" s="18">
        <f>BX4</f>
        <v>1383</v>
      </c>
      <c r="BU4" s="50">
        <f>gradings!J85</f>
        <v>1.6482000000000001</v>
      </c>
      <c r="BW4"/>
      <c r="BX4">
        <f>FLOOR(($EC4*POWER((BS4*100-$ED4),$EE4)),1)</f>
        <v>1383</v>
      </c>
      <c r="BY4"/>
      <c r="CA4" s="8"/>
      <c r="CB4" s="2">
        <f>FLOOR((CD4*$C4),0.01)</f>
        <v>10.07</v>
      </c>
      <c r="CC4" s="18">
        <f>CG4</f>
        <v>1626</v>
      </c>
      <c r="CD4" s="50">
        <f>gradings!K85</f>
        <v>1.8021</v>
      </c>
      <c r="CF4"/>
      <c r="CG4">
        <f>FLOOR(($EC4*POWER((CB4*100-$ED4),$EE4)),1)</f>
        <v>1626</v>
      </c>
      <c r="CH4"/>
      <c r="CJ4" s="8"/>
      <c r="CK4" s="2">
        <f>FLOOR((CM4*$C4),0.01)</f>
        <v>11.11</v>
      </c>
      <c r="CL4" s="18">
        <f>CP4</f>
        <v>1935</v>
      </c>
      <c r="CM4" s="50">
        <f>gradings!L85</f>
        <v>1.9876</v>
      </c>
      <c r="CO4"/>
      <c r="CP4">
        <f>FLOOR(($EC4*POWER((CK4*100-$ED4),$EE4)),1)</f>
        <v>1935</v>
      </c>
      <c r="CQ4"/>
      <c r="CS4" s="8"/>
      <c r="CT4" s="2">
        <f>FLOOR((CV4*$C4),0.01)</f>
        <v>12.38</v>
      </c>
      <c r="CU4" s="18">
        <f>CY4</f>
        <v>2332</v>
      </c>
      <c r="CV4" s="50">
        <f>gradings!M85</f>
        <v>2.2158000000000002</v>
      </c>
      <c r="CX4"/>
      <c r="CY4">
        <f>FLOOR(($EC4*POWER((CT4*100-$ED4),$EE4)),1)</f>
        <v>2332</v>
      </c>
      <c r="CZ4"/>
      <c r="DB4" s="8"/>
      <c r="DC4" s="2">
        <f>FLOOR((DE4*$C4),0.01)</f>
        <v>13.99</v>
      </c>
      <c r="DD4" s="18">
        <f>DH4</f>
        <v>2864</v>
      </c>
      <c r="DE4" s="50">
        <f>gradings!N85</f>
        <v>2.5030999999999999</v>
      </c>
      <c r="DG4"/>
      <c r="DH4">
        <f>FLOOR(($EC4*POWER((DC4*100-$ED4),$EE4)),1)</f>
        <v>2864</v>
      </c>
      <c r="DI4"/>
      <c r="DK4" s="8"/>
      <c r="DL4" s="2">
        <f>FLOOR((DN4*$C4),0.01)</f>
        <v>16.07</v>
      </c>
      <c r="DM4" s="18">
        <f>DQ4</f>
        <v>3596</v>
      </c>
      <c r="DN4" s="50">
        <f>gradings!O85</f>
        <v>2.8759999999999999</v>
      </c>
      <c r="DP4"/>
      <c r="DQ4">
        <f>FLOOR(($EC4*POWER((DL4*100-$ED4),$EE4)),1)</f>
        <v>3596</v>
      </c>
      <c r="DR4"/>
      <c r="DT4" s="8"/>
      <c r="DU4" s="2">
        <f>FLOOR((DW4*$C4),0.01)</f>
        <v>0</v>
      </c>
      <c r="DV4" s="18" t="e">
        <f>DZ4</f>
        <v>#NUM!</v>
      </c>
      <c r="DW4" s="6">
        <f>gradings!P85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500</v>
      </c>
      <c r="EI4" t="str">
        <f>A4</f>
        <v>long</v>
      </c>
    </row>
    <row r="5" spans="1:139">
      <c r="A5" s="1" t="str">
        <f>vocabulaire!B22</f>
        <v>shot</v>
      </c>
      <c r="B5" s="14"/>
      <c r="C5" s="15">
        <v>12.67</v>
      </c>
      <c r="E5" s="18">
        <f>EH5</f>
        <v>647</v>
      </c>
      <c r="G5" s="8"/>
      <c r="H5" s="2">
        <f>FLOOR((J5*$C5),0.01)</f>
        <v>13.14</v>
      </c>
      <c r="I5" s="18">
        <f>N5</f>
        <v>676</v>
      </c>
      <c r="J5" s="50">
        <f>gradings!C86</f>
        <v>1.0371999999999999</v>
      </c>
      <c r="K5" s="2"/>
      <c r="L5"/>
      <c r="M5"/>
      <c r="N5">
        <f>FLOOR(($EC5*POWER((H5-$ED5),$EE5)),1)</f>
        <v>676</v>
      </c>
      <c r="P5" s="8"/>
      <c r="Q5" s="2">
        <f>FLOOR((S5*$C5),0.01)</f>
        <v>14.11</v>
      </c>
      <c r="R5" s="18">
        <f>W5</f>
        <v>735</v>
      </c>
      <c r="S5" s="50">
        <f>gradings!D86</f>
        <v>1.1136999999999999</v>
      </c>
      <c r="T5" s="2"/>
      <c r="U5"/>
      <c r="V5"/>
      <c r="W5">
        <f>FLOOR(($EC5*POWER((Q5-$ED5),$EE5)),1)</f>
        <v>735</v>
      </c>
      <c r="Y5" s="8"/>
      <c r="Z5" s="2">
        <f>FLOOR((AB5*$C5),0.01)</f>
        <v>15.23</v>
      </c>
      <c r="AA5" s="18">
        <f>AF5</f>
        <v>804</v>
      </c>
      <c r="AB5" s="50">
        <f>gradings!E86</f>
        <v>1.2022999999999999</v>
      </c>
      <c r="AC5" s="2"/>
      <c r="AD5"/>
      <c r="AE5"/>
      <c r="AF5">
        <f>FLOOR(($EC5*POWER((Z5-$ED5),$EE5)),1)</f>
        <v>804</v>
      </c>
      <c r="AI5" s="2">
        <f>FLOOR((AK5*$C5),0.01)</f>
        <v>14.85</v>
      </c>
      <c r="AJ5" s="18">
        <f>AO5</f>
        <v>780</v>
      </c>
      <c r="AK5" s="50">
        <f>gradings!F86</f>
        <v>1.1720999999999999</v>
      </c>
      <c r="AO5">
        <f>FLOOR(($EC5*POWER((AI5-$ED5),$EE5)),1)</f>
        <v>780</v>
      </c>
      <c r="AQ5" s="8"/>
      <c r="AR5" s="2">
        <f>FLOOR((AT5*$C5),0.01)</f>
        <v>16.09</v>
      </c>
      <c r="AS5" s="18">
        <f>AX5</f>
        <v>857</v>
      </c>
      <c r="AT5" s="50">
        <f>gradings!G86</f>
        <v>1.2706</v>
      </c>
      <c r="AV5"/>
      <c r="AW5"/>
      <c r="AX5">
        <f>FLOOR(($EC5*POWER((AR5-$ED5),$EE5)),1)</f>
        <v>857</v>
      </c>
      <c r="AZ5" s="8"/>
      <c r="BA5" s="2">
        <f>FLOOR((BC5*$C5),0.01)</f>
        <v>15.81</v>
      </c>
      <c r="BB5" s="18">
        <f>BG5</f>
        <v>840</v>
      </c>
      <c r="BC5" s="50">
        <f>gradings!H86</f>
        <v>1.2482</v>
      </c>
      <c r="BE5"/>
      <c r="BF5"/>
      <c r="BG5">
        <f>FLOOR(($EC5*POWER((BA5-$ED5),$EE5)),1)</f>
        <v>840</v>
      </c>
      <c r="BI5" s="8"/>
      <c r="BJ5" s="2">
        <f>FLOOR((BL5*$C5),0.01)</f>
        <v>17.240000000000002</v>
      </c>
      <c r="BK5" s="18">
        <f>BP5</f>
        <v>928</v>
      </c>
      <c r="BL5" s="50">
        <f>gradings!I86</f>
        <v>1.3607</v>
      </c>
      <c r="BN5"/>
      <c r="BO5"/>
      <c r="BP5">
        <f>FLOOR(($EC5*POWER((BJ5-$ED5),$EE5)),1)</f>
        <v>928</v>
      </c>
      <c r="BR5" s="8"/>
      <c r="BS5" s="2">
        <f>FLOOR((BU5*$C5),0.01)</f>
        <v>16.22</v>
      </c>
      <c r="BT5" s="18">
        <f>BY5</f>
        <v>865</v>
      </c>
      <c r="BU5" s="50">
        <f>gradings!J86</f>
        <v>1.2806</v>
      </c>
      <c r="BW5"/>
      <c r="BX5"/>
      <c r="BY5">
        <f>FLOOR(($EC5*POWER((BS5-$ED5),$EE5)),1)</f>
        <v>865</v>
      </c>
      <c r="CA5" s="8"/>
      <c r="CB5" s="2">
        <f>FLOOR((CD5*$C5),0.01)</f>
        <v>17.72</v>
      </c>
      <c r="CC5" s="18">
        <f>CH5</f>
        <v>958</v>
      </c>
      <c r="CD5" s="50">
        <f>gradings!K86</f>
        <v>1.3993</v>
      </c>
      <c r="CF5"/>
      <c r="CG5"/>
      <c r="CH5">
        <f>FLOOR(($EC5*POWER((CB5-$ED5),$EE5)),1)</f>
        <v>958</v>
      </c>
      <c r="CJ5" s="8"/>
      <c r="CK5" s="2">
        <f>FLOOR((CM5*$C5),0.01)</f>
        <v>19.07</v>
      </c>
      <c r="CL5" s="18">
        <f>CQ5</f>
        <v>1042</v>
      </c>
      <c r="CM5" s="50">
        <f>gradings!L86</f>
        <v>1.5053000000000001</v>
      </c>
      <c r="CO5"/>
      <c r="CP5"/>
      <c r="CQ5">
        <f>FLOOR(($EC5*POWER((CK5-$ED5),$EE5)),1)</f>
        <v>1042</v>
      </c>
      <c r="CS5" s="8"/>
      <c r="CT5" s="2">
        <f>FLOOR((CV5*$C5),0.01)</f>
        <v>21.36</v>
      </c>
      <c r="CU5" s="18">
        <f>CZ5</f>
        <v>1185</v>
      </c>
      <c r="CV5" s="50">
        <f>gradings!M86</f>
        <v>1.6866000000000001</v>
      </c>
      <c r="CX5"/>
      <c r="CY5"/>
      <c r="CZ5">
        <f>FLOOR(($EC5*POWER((CT5-$ED5),$EE5)),1)</f>
        <v>1185</v>
      </c>
      <c r="DB5" s="8"/>
      <c r="DC5" s="2">
        <f>FLOOR((DE5*$C5),0.01)</f>
        <v>24.75</v>
      </c>
      <c r="DD5" s="18">
        <f>DI5</f>
        <v>1398</v>
      </c>
      <c r="DE5" s="50">
        <f>gradings!N86</f>
        <v>1.9535</v>
      </c>
      <c r="DG5"/>
      <c r="DH5"/>
      <c r="DI5">
        <f>FLOOR(($EC5*POWER((DC5-$ED5),$EE5)),1)</f>
        <v>1398</v>
      </c>
      <c r="DK5" s="8"/>
      <c r="DL5" s="2">
        <f>FLOOR((DN5*$C5),0.01)</f>
        <v>30.46</v>
      </c>
      <c r="DM5" s="18">
        <f>DR5</f>
        <v>1761</v>
      </c>
      <c r="DN5" s="50">
        <f>gradings!O86</f>
        <v>2.4043999999999999</v>
      </c>
      <c r="DP5"/>
      <c r="DQ5"/>
      <c r="DR5">
        <f>FLOOR(($EC5*POWER((DL5-$ED5),$EE5)),1)</f>
        <v>1761</v>
      </c>
      <c r="DT5" s="8"/>
      <c r="DU5" s="2">
        <f>FLOOR((DW5*$C5),0.01)</f>
        <v>42.45</v>
      </c>
      <c r="DV5" s="18">
        <f>EA5</f>
        <v>2533</v>
      </c>
      <c r="DW5" s="6">
        <f>gradings!P86</f>
        <v>3.3512</v>
      </c>
      <c r="DY5"/>
      <c r="DZ5"/>
      <c r="EA5">
        <f>FLOOR(($EC5*POWER((DU5-$ED5),$EE5)),1)</f>
        <v>2533</v>
      </c>
      <c r="EB5"/>
      <c r="EC5">
        <v>51.39</v>
      </c>
      <c r="ED5">
        <v>1.5</v>
      </c>
      <c r="EE5">
        <v>1.05</v>
      </c>
      <c r="EH5">
        <f>FLOOR((EC5*POWER((C5-ED5),EE5)),1)</f>
        <v>647</v>
      </c>
      <c r="EI5" t="str">
        <f>A5</f>
        <v>shot</v>
      </c>
    </row>
    <row r="6" spans="1:139">
      <c r="A6" s="1" t="str">
        <f>vocabulaire!B18</f>
        <v>high</v>
      </c>
      <c r="B6" s="14"/>
      <c r="C6" s="15">
        <v>1.52</v>
      </c>
      <c r="E6" s="18">
        <f>EG6</f>
        <v>404</v>
      </c>
      <c r="G6" s="8"/>
      <c r="H6" s="2">
        <f>FLOOR((J6*$C6),0.01)</f>
        <v>1.55</v>
      </c>
      <c r="I6" s="18">
        <f>M6</f>
        <v>426</v>
      </c>
      <c r="J6" s="50">
        <f>gradings!C87</f>
        <v>1.026</v>
      </c>
      <c r="K6" s="2"/>
      <c r="L6"/>
      <c r="M6">
        <f>FLOOR(($EC6*POWER((H6*100-$ED6),$EE6)),1)</f>
        <v>426</v>
      </c>
      <c r="N6"/>
      <c r="P6" s="8"/>
      <c r="Q6" s="2">
        <f>FLOOR((S6*$C6),0.01)</f>
        <v>1.59</v>
      </c>
      <c r="R6" s="18">
        <f>V6</f>
        <v>457</v>
      </c>
      <c r="S6" s="50">
        <f>gradings!D87</f>
        <v>1.0486</v>
      </c>
      <c r="T6" s="2"/>
      <c r="U6"/>
      <c r="V6">
        <f>FLOOR(($EC6*POWER((Q6*100-$ED6),$EE6)),1)</f>
        <v>457</v>
      </c>
      <c r="W6"/>
      <c r="Y6" s="8"/>
      <c r="Z6" s="2">
        <f>FLOOR((AB6*$C6),0.01)</f>
        <v>1.67</v>
      </c>
      <c r="AA6" s="18">
        <f>AE6</f>
        <v>520</v>
      </c>
      <c r="AB6" s="50">
        <f>gradings!E87</f>
        <v>1.1022000000000001</v>
      </c>
      <c r="AC6" s="2"/>
      <c r="AD6"/>
      <c r="AE6">
        <f>FLOOR(($EC6*POWER((Z6*100-$ED6),$EE6)),1)</f>
        <v>520</v>
      </c>
      <c r="AF6"/>
      <c r="AI6" s="2">
        <f>FLOOR((AK6*$C6),0.01)</f>
        <v>1.76</v>
      </c>
      <c r="AJ6" s="18">
        <f>AN6</f>
        <v>593</v>
      </c>
      <c r="AK6" s="50">
        <f>gradings!F87</f>
        <v>1.1617</v>
      </c>
      <c r="AN6">
        <f>FLOOR(($EC6*POWER((AI6*100-$ED6),$EE6)),1)</f>
        <v>593</v>
      </c>
      <c r="AQ6" s="8"/>
      <c r="AR6" s="2">
        <f>FLOOR((AT6*$C6),0.01)</f>
        <v>1.86</v>
      </c>
      <c r="AS6" s="18">
        <f>AW6</f>
        <v>679</v>
      </c>
      <c r="AT6" s="50">
        <f>gradings!G87</f>
        <v>1.228</v>
      </c>
      <c r="AV6"/>
      <c r="AW6">
        <f>FLOOR(($EC6*POWER((AR6*100-$ED6),$EE6)),1)</f>
        <v>679</v>
      </c>
      <c r="AX6"/>
      <c r="AZ6" s="8"/>
      <c r="BA6" s="2">
        <f>FLOOR((BC6*$C6),0.01)</f>
        <v>1.97</v>
      </c>
      <c r="BB6" s="18">
        <f>BF6</f>
        <v>776</v>
      </c>
      <c r="BC6" s="50">
        <f>gradings!H87</f>
        <v>1.3025</v>
      </c>
      <c r="BE6"/>
      <c r="BF6">
        <f>FLOOR(($EC6*POWER((BA6*100-$ED6),$EE6)),1)</f>
        <v>776</v>
      </c>
      <c r="BG6"/>
      <c r="BI6" s="8"/>
      <c r="BJ6" s="2">
        <f>FLOOR((BL6*$C6),0.01)</f>
        <v>2.1</v>
      </c>
      <c r="BK6" s="18">
        <f>BO6</f>
        <v>896</v>
      </c>
      <c r="BL6" s="50">
        <f>gradings!I87</f>
        <v>1.3869</v>
      </c>
      <c r="BN6"/>
      <c r="BO6">
        <f>FLOOR(($EC6*POWER((BJ6*100-$ED6),$EE6)),1)</f>
        <v>896</v>
      </c>
      <c r="BP6"/>
      <c r="BR6" s="8"/>
      <c r="BS6" s="2">
        <f>FLOOR((BU6*$C6),0.01)</f>
        <v>2.25</v>
      </c>
      <c r="BT6" s="18">
        <f>BX6</f>
        <v>1041</v>
      </c>
      <c r="BU6" s="50">
        <f>gradings!J87</f>
        <v>1.4832000000000001</v>
      </c>
      <c r="BW6"/>
      <c r="BX6">
        <f>FLOOR(($EC6*POWER((BS6*100-$ED6),$EE6)),1)</f>
        <v>1041</v>
      </c>
      <c r="BY6"/>
      <c r="CA6" s="8"/>
      <c r="CB6" s="2">
        <f>FLOOR((CD6*$C6),0.01)</f>
        <v>2.42</v>
      </c>
      <c r="CC6" s="18">
        <f>CG6</f>
        <v>1213</v>
      </c>
      <c r="CD6" s="50">
        <f>gradings!K87</f>
        <v>1.5943000000000001</v>
      </c>
      <c r="CF6"/>
      <c r="CG6">
        <f>FLOOR(($EC6*POWER((CB6*100-$ED6),$EE6)),1)</f>
        <v>1213</v>
      </c>
      <c r="CH6"/>
      <c r="CJ6" s="8"/>
      <c r="CK6" s="2">
        <f>FLOOR((CM6*$C6),0.01)</f>
        <v>2.62</v>
      </c>
      <c r="CL6" s="18">
        <f>CP6</f>
        <v>1424</v>
      </c>
      <c r="CM6" s="50">
        <f>gradings!L87</f>
        <v>1.7241</v>
      </c>
      <c r="CO6"/>
      <c r="CP6">
        <f>FLOOR(($EC6*POWER((CK6*100-$ED6),$EE6)),1)</f>
        <v>1424</v>
      </c>
      <c r="CQ6"/>
      <c r="CS6" s="8"/>
      <c r="CT6" s="2">
        <f>FLOOR((CV6*$C6),0.01)</f>
        <v>2.85</v>
      </c>
      <c r="CU6" s="18">
        <f>CY6</f>
        <v>1679</v>
      </c>
      <c r="CV6" s="50">
        <f>gradings!M87</f>
        <v>1.8778999999999999</v>
      </c>
      <c r="CX6"/>
      <c r="CY6">
        <f>FLOOR(($EC6*POWER((CT6*100-$ED6),$EE6)),1)</f>
        <v>1679</v>
      </c>
      <c r="CZ6"/>
      <c r="DB6" s="8"/>
      <c r="DC6" s="2">
        <f>FLOOR((DE6*$C6),0.01)</f>
        <v>3.13</v>
      </c>
      <c r="DD6" s="18">
        <f>DH6</f>
        <v>2006</v>
      </c>
      <c r="DE6" s="50">
        <f>gradings!N87</f>
        <v>2.0634999999999999</v>
      </c>
      <c r="DG6"/>
      <c r="DH6">
        <f>FLOOR(($EC6*POWER((DC6*100-$ED6),$EE6)),1)</f>
        <v>2006</v>
      </c>
      <c r="DI6"/>
      <c r="DK6" s="8"/>
      <c r="DL6" s="2">
        <f>FLOOR((DN6*$C6),0.01)</f>
        <v>3.48</v>
      </c>
      <c r="DM6" s="18">
        <f>DQ6</f>
        <v>2437</v>
      </c>
      <c r="DN6" s="50">
        <f>gradings!O87</f>
        <v>2.2925</v>
      </c>
      <c r="DP6"/>
      <c r="DQ6">
        <f>FLOOR(($EC6*POWER((DL6*100-$ED6),$EE6)),1)</f>
        <v>2437</v>
      </c>
      <c r="DR6"/>
      <c r="DT6" s="8"/>
      <c r="DU6" s="2">
        <f>FLOOR((DW6*$C6),0.01)</f>
        <v>5.32</v>
      </c>
      <c r="DV6" s="18">
        <f>DZ6</f>
        <v>5066</v>
      </c>
      <c r="DW6" s="6">
        <f>gradings!P87</f>
        <v>3.5</v>
      </c>
      <c r="DY6"/>
      <c r="DZ6">
        <f>FLOOR(($EC6*POWER((DU6*100-$ED6),$EE6)),1)</f>
        <v>5066</v>
      </c>
      <c r="EA6"/>
      <c r="EB6"/>
      <c r="EC6">
        <v>0.84650000000000003</v>
      </c>
      <c r="ED6">
        <v>75</v>
      </c>
      <c r="EE6">
        <v>1.42</v>
      </c>
      <c r="EG6">
        <f>FLOOR((EC6*POWER((C6*100-ED6),EE6)),1)</f>
        <v>404</v>
      </c>
      <c r="EI6" t="str">
        <f>A6</f>
        <v>high</v>
      </c>
    </row>
    <row r="7" spans="1:139" ht="12.75" thickBot="1">
      <c r="A7" s="1" t="str">
        <f>vocabulaire!B8</f>
        <v>1000 m</v>
      </c>
      <c r="B7" s="16">
        <v>3</v>
      </c>
      <c r="C7" s="17">
        <v>11.8</v>
      </c>
      <c r="D7" s="2">
        <f>60*B7+C7</f>
        <v>191.8</v>
      </c>
      <c r="E7" s="18">
        <f>EF7</f>
        <v>553</v>
      </c>
      <c r="G7" s="8">
        <f>FLOOR((K7/60),1)</f>
        <v>3</v>
      </c>
      <c r="H7" s="3">
        <f>K7-60*G7</f>
        <v>10.420000000000016</v>
      </c>
      <c r="I7" s="18">
        <f>L7</f>
        <v>566</v>
      </c>
      <c r="J7" s="50">
        <f>gradings!C88</f>
        <v>0.99280000000000002</v>
      </c>
      <c r="K7" s="2">
        <f>CEILING((J7*$D7),0.01)</f>
        <v>190.42000000000002</v>
      </c>
      <c r="L7">
        <f>FLOOR(($EC7*POWER(($ED7-K7),$EE7)),1)</f>
        <v>566</v>
      </c>
      <c r="M7"/>
      <c r="N7"/>
      <c r="P7" s="8">
        <f>FLOOR((T7/60),1)</f>
        <v>3</v>
      </c>
      <c r="Q7" s="3">
        <f>T7-60*P7</f>
        <v>2.9200000000000159</v>
      </c>
      <c r="R7" s="18">
        <f>U7</f>
        <v>636</v>
      </c>
      <c r="S7" s="50">
        <f>gradings!D88</f>
        <v>0.95369999999999999</v>
      </c>
      <c r="T7" s="2">
        <f>CEILING((S7*$D7),0.01)</f>
        <v>182.92000000000002</v>
      </c>
      <c r="U7">
        <f>FLOOR(($EC7*POWER(($ED7-T7),$EE7)),1)</f>
        <v>636</v>
      </c>
      <c r="V7"/>
      <c r="W7"/>
      <c r="Y7" s="8">
        <f>FLOOR((AC7/60),1)</f>
        <v>2</v>
      </c>
      <c r="Z7" s="3">
        <f>AC7-60*Y7</f>
        <v>55.430000000000007</v>
      </c>
      <c r="AA7" s="18">
        <f>AD7</f>
        <v>710</v>
      </c>
      <c r="AB7" s="50">
        <f>gradings!E88</f>
        <v>0.91459999999999997</v>
      </c>
      <c r="AC7" s="2">
        <f>CEILING((AB7*$D7),0.01)</f>
        <v>175.43</v>
      </c>
      <c r="AD7">
        <f>FLOOR(($EC7*POWER(($ED7-AC7),$EE7)),1)</f>
        <v>710</v>
      </c>
      <c r="AE7"/>
      <c r="AF7"/>
      <c r="AH7" s="8">
        <f>FLOOR((AL7/60),1)</f>
        <v>2</v>
      </c>
      <c r="AI7" s="3">
        <f>AL7-60*AH7</f>
        <v>47.930000000000007</v>
      </c>
      <c r="AJ7" s="18">
        <f>AM7</f>
        <v>787</v>
      </c>
      <c r="AK7" s="50">
        <f>gradings!F88</f>
        <v>0.87549999999999994</v>
      </c>
      <c r="AL7" s="2">
        <f>CEILING((AK7*$D7),0.01)</f>
        <v>167.93</v>
      </c>
      <c r="AM7">
        <f>FLOOR(($EC7*POWER(($ED7-AL7),$EE7)),1)</f>
        <v>787</v>
      </c>
      <c r="AQ7" s="8">
        <f>FLOOR((AU7/60),1)</f>
        <v>2</v>
      </c>
      <c r="AR7" s="3">
        <f>AU7-60*AQ7</f>
        <v>40.430000000000007</v>
      </c>
      <c r="AS7" s="18">
        <f>AV7</f>
        <v>869</v>
      </c>
      <c r="AT7" s="50">
        <f>gradings!G88</f>
        <v>0.83640000000000003</v>
      </c>
      <c r="AU7" s="2">
        <f>CEILING((AT7*$D7),0.01)</f>
        <v>160.43</v>
      </c>
      <c r="AV7">
        <f>FLOOR(($EC7*POWER(($ED7-AU7),$EE7)),1)</f>
        <v>869</v>
      </c>
      <c r="AW7"/>
      <c r="AX7"/>
      <c r="AZ7" s="8">
        <f>FLOOR((BD7/60),1)</f>
        <v>2</v>
      </c>
      <c r="BA7" s="3">
        <f>BD7-60*AZ7</f>
        <v>32.830000000000013</v>
      </c>
      <c r="BB7" s="18">
        <f>BE7</f>
        <v>955</v>
      </c>
      <c r="BC7" s="50">
        <f>gradings!H88</f>
        <v>0.79679999999999995</v>
      </c>
      <c r="BD7" s="2">
        <f>CEILING((BC7*$D7),0.01)</f>
        <v>152.83000000000001</v>
      </c>
      <c r="BE7">
        <f>FLOOR(($EC7*POWER(($ED7-BD7),$EE7)),1)</f>
        <v>955</v>
      </c>
      <c r="BF7"/>
      <c r="BG7"/>
      <c r="BI7" s="8">
        <f>FLOOR((BM7/60),1)</f>
        <v>2</v>
      </c>
      <c r="BJ7" s="3">
        <f>BM7-60*BI7</f>
        <v>25.02000000000001</v>
      </c>
      <c r="BK7" s="18">
        <f>BN7</f>
        <v>1047</v>
      </c>
      <c r="BL7" s="50">
        <f>gradings!I88</f>
        <v>0.75609999999999999</v>
      </c>
      <c r="BM7" s="2">
        <f>CEILING((BL7*$D7),0.01)</f>
        <v>145.02000000000001</v>
      </c>
      <c r="BN7">
        <f>FLOOR(($EC7*POWER(($ED7-BM7),$EE7)),1)</f>
        <v>1047</v>
      </c>
      <c r="BO7"/>
      <c r="BP7"/>
      <c r="BR7" s="8">
        <f>FLOOR((BV7/60),1)</f>
        <v>2</v>
      </c>
      <c r="BS7" s="3">
        <f>BV7-60*BR7</f>
        <v>16.390000000000015</v>
      </c>
      <c r="BT7" s="18">
        <f>BW7</f>
        <v>1154</v>
      </c>
      <c r="BU7" s="50">
        <f>gradings!J88</f>
        <v>0.71109999999999995</v>
      </c>
      <c r="BV7" s="2">
        <f>CEILING((BU7*$D7),0.01)</f>
        <v>136.39000000000001</v>
      </c>
      <c r="BW7">
        <f>FLOOR(($EC7*POWER(($ED7-BV7),$EE7)),1)</f>
        <v>1154</v>
      </c>
      <c r="BX7"/>
      <c r="BY7"/>
      <c r="CA7" s="8">
        <f>FLOOR((CE7/60),1)</f>
        <v>2</v>
      </c>
      <c r="CB7" s="3">
        <f>CE7-60*CA7</f>
        <v>6.3599999999999994</v>
      </c>
      <c r="CC7" s="18">
        <f>CF7</f>
        <v>1284</v>
      </c>
      <c r="CD7" s="50">
        <f>gradings!K88</f>
        <v>0.65880000000000005</v>
      </c>
      <c r="CE7" s="2">
        <f>CEILING((CD7*$D7),0.01)</f>
        <v>126.36</v>
      </c>
      <c r="CF7">
        <f>FLOOR(($EC7*POWER(($ED7-CE7),$EE7)),1)</f>
        <v>1284</v>
      </c>
      <c r="CG7"/>
      <c r="CH7"/>
      <c r="CJ7" s="8">
        <f>FLOOR((CN7/60),1)</f>
        <v>1</v>
      </c>
      <c r="CK7" s="3">
        <f>CN7-60*CJ7</f>
        <v>54.16</v>
      </c>
      <c r="CL7" s="18">
        <f>CO7</f>
        <v>1450</v>
      </c>
      <c r="CM7" s="50">
        <f>gradings!L88</f>
        <v>0.59519999999999995</v>
      </c>
      <c r="CN7" s="2">
        <f>CEILING((CM7*$D7),0.01)</f>
        <v>114.16</v>
      </c>
      <c r="CO7">
        <f>FLOOR(($EC7*POWER(($ED7-CN7),$EE7)),1)</f>
        <v>1450</v>
      </c>
      <c r="CP7"/>
      <c r="CQ7"/>
      <c r="CS7" s="8">
        <f>FLOOR((CW7/60),1)</f>
        <v>1</v>
      </c>
      <c r="CT7" s="3">
        <f>CW7-60*CS7</f>
        <v>38.840000000000003</v>
      </c>
      <c r="CU7" s="18">
        <f>CX7</f>
        <v>1672</v>
      </c>
      <c r="CV7" s="50">
        <f>gradings!M88</f>
        <v>0.51529999999999998</v>
      </c>
      <c r="CW7" s="2">
        <f>CEILING((CV7*$D7),0.01)</f>
        <v>98.84</v>
      </c>
      <c r="CX7">
        <f>FLOOR(($EC7*POWER(($ED7-CW7),$EE7)),1)</f>
        <v>1672</v>
      </c>
      <c r="CY7"/>
      <c r="CZ7"/>
      <c r="DB7" s="8">
        <f>FLOOR((DF7/60),1)</f>
        <v>1</v>
      </c>
      <c r="DC7" s="3">
        <f>DF7-60*DB7</f>
        <v>19.159999999999997</v>
      </c>
      <c r="DD7" s="18">
        <f>DG7</f>
        <v>1979</v>
      </c>
      <c r="DE7" s="50">
        <f>gradings!N88</f>
        <v>0.41270000000000001</v>
      </c>
      <c r="DF7" s="2">
        <f>CEILING((DE7*$D7),0.01)</f>
        <v>79.16</v>
      </c>
      <c r="DG7">
        <f>FLOOR(($EC7*POWER(($ED7-DF7),$EE7)),1)</f>
        <v>1979</v>
      </c>
      <c r="DH7"/>
      <c r="DI7"/>
      <c r="DK7" s="8">
        <f>FLOOR((DO7/60),1)</f>
        <v>0</v>
      </c>
      <c r="DL7" s="3">
        <f>DO7-60*DK7</f>
        <v>53.54</v>
      </c>
      <c r="DM7" s="18">
        <f>DP7</f>
        <v>2413</v>
      </c>
      <c r="DN7" s="50">
        <f>gradings!O88</f>
        <v>0.27910000000000001</v>
      </c>
      <c r="DO7" s="2">
        <f>CEILING((DN7*$D7),0.01)</f>
        <v>53.54</v>
      </c>
      <c r="DP7">
        <f>FLOOR(($EC7*POWER(($ED7-DO7),$EE7)),1)</f>
        <v>2413</v>
      </c>
      <c r="DQ7"/>
      <c r="DR7"/>
      <c r="DT7" s="8">
        <f>FLOOR((DX7/60),1)</f>
        <v>0</v>
      </c>
      <c r="DU7" s="3">
        <f>DX7-60*DT7</f>
        <v>0</v>
      </c>
      <c r="DV7" s="18">
        <f>DY7</f>
        <v>3446</v>
      </c>
      <c r="DW7" s="6">
        <f>gradings!P88</f>
        <v>0</v>
      </c>
      <c r="DX7" s="2">
        <f>CEILING((DW7*$D7),0.01)</f>
        <v>0</v>
      </c>
      <c r="DY7">
        <f>FLOOR(($EC7*POWER(($ED7-DX7),$EE7)),1)</f>
        <v>3446</v>
      </c>
      <c r="DZ7"/>
      <c r="EA7"/>
      <c r="EB7"/>
      <c r="EC7">
        <v>8.7129999999999999E-2</v>
      </c>
      <c r="ED7" s="47">
        <v>305.5</v>
      </c>
      <c r="EE7">
        <v>1.85</v>
      </c>
      <c r="EF7">
        <f>FLOOR((EC7*POWER((ED7-D7),EE7)),1)</f>
        <v>553</v>
      </c>
      <c r="EI7" t="str">
        <f>A7</f>
        <v>1000 m</v>
      </c>
    </row>
    <row r="9" spans="1:139" s="10" customFormat="1">
      <c r="A9" s="24" t="str">
        <f>vocabulaire!B28</f>
        <v>TOTAL</v>
      </c>
      <c r="B9" s="25"/>
      <c r="D9" s="26"/>
      <c r="E9" s="27">
        <f>SUM(E3:E7)</f>
        <v>2670</v>
      </c>
      <c r="F9" s="28"/>
      <c r="G9" s="27"/>
      <c r="H9" s="27"/>
      <c r="I9" s="27">
        <f>SUM(I3:I7)</f>
        <v>2798</v>
      </c>
      <c r="J9" s="27"/>
      <c r="K9" s="27"/>
      <c r="L9" s="25"/>
      <c r="M9" s="25"/>
      <c r="N9" s="25"/>
      <c r="O9" s="28"/>
      <c r="P9" s="27"/>
      <c r="Q9" s="27"/>
      <c r="R9" s="27">
        <f>SUM(R3:R7)</f>
        <v>3105</v>
      </c>
      <c r="S9" s="27"/>
      <c r="T9" s="27"/>
      <c r="U9" s="25"/>
      <c r="V9" s="25"/>
      <c r="W9" s="25"/>
      <c r="X9" s="28"/>
      <c r="Y9" s="27"/>
      <c r="Z9" s="27"/>
      <c r="AA9" s="27">
        <f>SUM(AA3:AA7)</f>
        <v>3470</v>
      </c>
      <c r="AB9" s="27"/>
      <c r="AC9" s="27"/>
      <c r="AD9" s="25"/>
      <c r="AE9" s="25"/>
      <c r="AF9" s="25"/>
      <c r="AG9" s="28"/>
      <c r="AH9" s="27"/>
      <c r="AI9" s="27"/>
      <c r="AJ9" s="27">
        <f>SUM(AJ3:AJ7)</f>
        <v>3729</v>
      </c>
      <c r="AK9" s="27"/>
      <c r="AL9" s="27"/>
      <c r="AM9" s="25"/>
      <c r="AN9" s="25"/>
      <c r="AO9" s="25"/>
      <c r="AP9" s="26"/>
      <c r="AQ9" s="27"/>
      <c r="AR9" s="27"/>
      <c r="AS9" s="27">
        <f>SUM(AS3:AS7)</f>
        <v>4172</v>
      </c>
      <c r="AT9" s="29"/>
      <c r="AU9" s="27"/>
      <c r="AV9" s="25"/>
      <c r="AW9" s="25"/>
      <c r="AX9" s="25"/>
      <c r="AY9" s="26"/>
      <c r="AZ9" s="27"/>
      <c r="BA9" s="27"/>
      <c r="BB9" s="27">
        <f>SUM(BB3:BB7)</f>
        <v>4526</v>
      </c>
      <c r="BC9" s="29"/>
      <c r="BD9" s="27"/>
      <c r="BE9" s="25"/>
      <c r="BF9" s="25"/>
      <c r="BG9" s="25"/>
      <c r="BH9" s="26"/>
      <c r="BI9" s="27"/>
      <c r="BJ9" s="27"/>
      <c r="BK9" s="27">
        <f>SUM(BK3:BK7)</f>
        <v>5079</v>
      </c>
      <c r="BL9" s="29"/>
      <c r="BM9" s="27"/>
      <c r="BN9" s="25"/>
      <c r="BO9" s="25"/>
      <c r="BP9" s="25"/>
      <c r="BQ9" s="26"/>
      <c r="BR9" s="27"/>
      <c r="BS9" s="27"/>
      <c r="BT9" s="27">
        <f>SUM(BT3:BT7)</f>
        <v>5523</v>
      </c>
      <c r="BU9" s="29"/>
      <c r="BV9" s="27"/>
      <c r="BW9" s="25"/>
      <c r="BX9" s="25"/>
      <c r="BY9" s="25"/>
      <c r="BZ9" s="26"/>
      <c r="CA9" s="27"/>
      <c r="CB9" s="27"/>
      <c r="CC9" s="27">
        <f>SUM(CC3:CC7)</f>
        <v>6263</v>
      </c>
      <c r="CD9" s="29"/>
      <c r="CE9" s="27"/>
      <c r="CF9" s="25"/>
      <c r="CG9" s="25"/>
      <c r="CH9" s="25"/>
      <c r="CI9" s="26"/>
      <c r="CJ9" s="27"/>
      <c r="CK9" s="27"/>
      <c r="CL9" s="27">
        <f>SUM(CL3:CL7)</f>
        <v>7174</v>
      </c>
      <c r="CM9" s="29"/>
      <c r="CN9" s="27"/>
      <c r="CR9" s="26"/>
      <c r="CS9" s="27"/>
      <c r="CT9" s="27"/>
      <c r="CU9" s="27">
        <f>SUM(CU3:CU7)</f>
        <v>8383</v>
      </c>
      <c r="CV9" s="29"/>
      <c r="CW9" s="27"/>
      <c r="DA9" s="26"/>
      <c r="DB9" s="27"/>
      <c r="DC9" s="27"/>
      <c r="DD9" s="27">
        <f>SUM(DD3:DD7)</f>
        <v>10141</v>
      </c>
      <c r="DE9" s="29"/>
      <c r="DF9" s="27"/>
      <c r="DJ9" s="26"/>
      <c r="DK9" s="27"/>
      <c r="DL9" s="27"/>
      <c r="DM9" s="27">
        <f>SUM(DM3:DM7)</f>
        <v>12412</v>
      </c>
      <c r="DN9" s="29"/>
      <c r="DO9" s="27"/>
      <c r="DS9" s="26"/>
      <c r="DT9" s="27"/>
      <c r="DU9" s="27"/>
      <c r="DV9" s="27" t="e">
        <f>SUM(DV3:DV7)</f>
        <v>#NUM!</v>
      </c>
      <c r="DW9" s="29"/>
      <c r="DX9" s="27"/>
    </row>
    <row r="10" spans="1:139">
      <c r="E10" s="9" t="s">
        <v>9</v>
      </c>
      <c r="I10" s="9" t="str">
        <f>H1</f>
        <v>M35</v>
      </c>
      <c r="K10" s="9" t="str">
        <f>H1</f>
        <v>M35</v>
      </c>
      <c r="R10" s="9" t="str">
        <f>Q1</f>
        <v>M40</v>
      </c>
      <c r="T10" s="9" t="str">
        <f>Q1</f>
        <v>M40</v>
      </c>
      <c r="AA10" s="9" t="str">
        <f>Z1</f>
        <v>M45</v>
      </c>
      <c r="AC10" s="9" t="str">
        <f>Z1</f>
        <v>M45</v>
      </c>
      <c r="AG10" s="6"/>
      <c r="AH10" s="2"/>
      <c r="AJ10" s="2" t="str">
        <f>AI1</f>
        <v>M50</v>
      </c>
      <c r="AK10" s="8"/>
      <c r="AL10" s="8" t="str">
        <f>AI1</f>
        <v>M50</v>
      </c>
      <c r="AO10" s="2"/>
      <c r="AS10" s="2" t="str">
        <f>AR1</f>
        <v>M55</v>
      </c>
      <c r="AU10" s="2" t="str">
        <f>AR1</f>
        <v>M55</v>
      </c>
      <c r="BB10" s="2" t="str">
        <f>BA1</f>
        <v>M60</v>
      </c>
      <c r="BD10" s="2" t="str">
        <f>BA1</f>
        <v>M60</v>
      </c>
      <c r="BK10" s="2" t="str">
        <f>BJ1</f>
        <v>M65</v>
      </c>
      <c r="BM10" s="2" t="str">
        <f>BJ1</f>
        <v>M65</v>
      </c>
      <c r="BT10" s="2" t="str">
        <f>BS1</f>
        <v>M70</v>
      </c>
      <c r="BV10" s="2" t="str">
        <f>BS1</f>
        <v>M70</v>
      </c>
      <c r="CC10" s="2" t="str">
        <f>CB1</f>
        <v>M75</v>
      </c>
      <c r="CE10" s="2" t="str">
        <f>CB1</f>
        <v>M75</v>
      </c>
      <c r="CL10" s="2" t="str">
        <f>CK1</f>
        <v>M80</v>
      </c>
      <c r="CN10" s="2" t="str">
        <f>CK1</f>
        <v>M80</v>
      </c>
      <c r="CU10" s="2" t="str">
        <f>CT1</f>
        <v>M85</v>
      </c>
      <c r="CW10" s="2" t="str">
        <f>CT1</f>
        <v>M85</v>
      </c>
      <c r="DD10" s="2" t="str">
        <f>DC1</f>
        <v>M90</v>
      </c>
      <c r="DF10" s="2" t="str">
        <f>DC1</f>
        <v>M90</v>
      </c>
      <c r="DM10" s="2" t="str">
        <f>DL1</f>
        <v>M95</v>
      </c>
      <c r="DO10" s="2" t="str">
        <f>DL1</f>
        <v>M95</v>
      </c>
      <c r="DV10" s="2" t="str">
        <f>DU1</f>
        <v>M100</v>
      </c>
      <c r="DX10" s="2" t="str">
        <f>DU1</f>
        <v>M100</v>
      </c>
      <c r="EB10"/>
    </row>
    <row r="11" spans="1:139">
      <c r="E11" s="9"/>
      <c r="AG11" s="6"/>
      <c r="AH11" s="2"/>
      <c r="AJ11"/>
      <c r="AK11" s="8"/>
      <c r="AL11" s="8"/>
      <c r="AO11" s="2"/>
      <c r="EB11"/>
    </row>
    <row r="12" spans="1:139">
      <c r="E12" s="9"/>
      <c r="AG12" s="6"/>
      <c r="AH12" s="2"/>
      <c r="AJ12"/>
      <c r="AK12" s="8"/>
      <c r="AL12" s="8"/>
      <c r="AO12" s="2"/>
      <c r="EB12"/>
    </row>
    <row r="13" spans="1:139">
      <c r="A13" s="1" t="str">
        <f>vocabulaire!B29</f>
        <v>summary</v>
      </c>
      <c r="B13" s="33" t="s">
        <v>13</v>
      </c>
      <c r="C13" s="27">
        <f>E9</f>
        <v>2670</v>
      </c>
      <c r="E13" s="9"/>
      <c r="AG13" s="6"/>
      <c r="AH13" s="2"/>
      <c r="AJ13"/>
      <c r="AK13" s="8"/>
      <c r="AL13" s="8"/>
      <c r="AO13" s="2"/>
      <c r="EB13"/>
    </row>
    <row r="14" spans="1:139">
      <c r="B14" s="2" t="s">
        <v>69</v>
      </c>
      <c r="C14" s="27">
        <f>I9</f>
        <v>2798</v>
      </c>
      <c r="E14" s="9"/>
      <c r="AG14" s="6"/>
      <c r="AH14" s="2"/>
      <c r="AJ14"/>
      <c r="AK14" s="8"/>
      <c r="AL14" s="8"/>
      <c r="AO14" s="2"/>
      <c r="EB14"/>
    </row>
    <row r="15" spans="1:139">
      <c r="A15"/>
      <c r="B15" s="2" t="s">
        <v>70</v>
      </c>
      <c r="C15" s="27">
        <f>R9</f>
        <v>3105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9">
      <c r="A16"/>
      <c r="B16" s="2" t="s">
        <v>71</v>
      </c>
      <c r="C16" s="27">
        <f>AA9</f>
        <v>3470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>
      <c r="A17"/>
      <c r="B17" s="2" t="s">
        <v>72</v>
      </c>
      <c r="C17" s="27">
        <f>AJ9</f>
        <v>3729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>
      <c r="A18"/>
      <c r="B18" s="2" t="s">
        <v>73</v>
      </c>
      <c r="C18" s="27">
        <f>AS9</f>
        <v>4172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>
      <c r="A19"/>
      <c r="B19" t="s">
        <v>74</v>
      </c>
      <c r="C19" s="27">
        <f>BB9</f>
        <v>4526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>
      <c r="A20"/>
      <c r="B20" t="s">
        <v>75</v>
      </c>
      <c r="C20" s="27">
        <f>BK9</f>
        <v>5079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>
      <c r="A21"/>
      <c r="B21" t="s">
        <v>76</v>
      </c>
      <c r="C21" s="27">
        <f>BT9</f>
        <v>5523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A22"/>
      <c r="B22" t="s">
        <v>77</v>
      </c>
      <c r="C22" s="27">
        <f>CC9</f>
        <v>6263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A23"/>
      <c r="B23" t="s">
        <v>78</v>
      </c>
      <c r="C23" s="27">
        <f>CL9</f>
        <v>7174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A24"/>
      <c r="B24" t="s">
        <v>79</v>
      </c>
      <c r="C24" s="27">
        <f>CU9</f>
        <v>8383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A25"/>
      <c r="B25" t="s">
        <v>80</v>
      </c>
      <c r="C25" s="27">
        <f>DD9</f>
        <v>10141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A26"/>
      <c r="B26" t="s">
        <v>81</v>
      </c>
      <c r="C26" s="27">
        <f>DM9</f>
        <v>12412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A27"/>
      <c r="B27" t="s">
        <v>82</v>
      </c>
      <c r="C27" s="27" t="e">
        <f>DV9</f>
        <v>#NUM!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"/>
  <sheetViews>
    <sheetView workbookViewId="0">
      <selection activeCell="C10" sqref="C10"/>
    </sheetView>
  </sheetViews>
  <sheetFormatPr defaultColWidth="11.42578125" defaultRowHeight="12"/>
  <cols>
    <col min="1" max="1" width="8.140625" style="1" bestFit="1" customWidth="1"/>
    <col min="2" max="2" width="5.42578125" customWidth="1"/>
    <col min="3" max="3" width="6.140625" style="2" customWidth="1"/>
    <col min="4" max="4" width="6.85546875" style="2" hidden="1" customWidth="1"/>
    <col min="5" max="5" width="5.140625" style="8" bestFit="1" customWidth="1"/>
    <col min="6" max="6" width="1.85546875" style="9" customWidth="1"/>
    <col min="7" max="7" width="2.140625" style="9" customWidth="1"/>
    <col min="8" max="8" width="5.85546875" style="9" bestFit="1" customWidth="1"/>
    <col min="9" max="9" width="5.140625" style="9" customWidth="1"/>
    <col min="10" max="11" width="6.85546875" style="9" hidden="1" customWidth="1"/>
    <col min="12" max="13" width="4.140625" style="9" hidden="1" customWidth="1"/>
    <col min="14" max="14" width="5" style="9" hidden="1" customWidth="1"/>
    <col min="15" max="15" width="1.85546875" style="9" customWidth="1"/>
    <col min="16" max="16" width="2.140625" style="9" customWidth="1"/>
    <col min="17" max="17" width="5.85546875" style="9" bestFit="1" customWidth="1"/>
    <col min="18" max="18" width="5.140625" style="9" customWidth="1"/>
    <col min="19" max="20" width="6.85546875" style="9" hidden="1" customWidth="1"/>
    <col min="21" max="22" width="4.140625" style="9" hidden="1" customWidth="1"/>
    <col min="23" max="23" width="5" style="9" hidden="1" customWidth="1"/>
    <col min="24" max="24" width="1.85546875" style="9" customWidth="1"/>
    <col min="25" max="25" width="2.140625" style="9" customWidth="1"/>
    <col min="26" max="26" width="5.85546875" style="9" bestFit="1" customWidth="1"/>
    <col min="27" max="27" width="5.140625" style="9" customWidth="1"/>
    <col min="28" max="29" width="6.85546875" style="9" hidden="1" customWidth="1"/>
    <col min="30" max="31" width="4.140625" style="9" hidden="1" customWidth="1"/>
    <col min="32" max="32" width="5" style="9" hidden="1" customWidth="1"/>
    <col min="33" max="33" width="1.85546875" style="9" customWidth="1"/>
    <col min="34" max="34" width="2.140625" style="8" customWidth="1"/>
    <col min="35" max="35" width="5.85546875" style="2" bestFit="1" customWidth="1"/>
    <col min="36" max="36" width="5.140625" style="8" customWidth="1"/>
    <col min="37" max="37" width="6.85546875" style="6" hidden="1" customWidth="1"/>
    <col min="38" max="38" width="6.85546875" style="2" hidden="1" customWidth="1"/>
    <col min="39" max="40" width="4.140625" hidden="1" customWidth="1"/>
    <col min="41" max="41" width="5" hidden="1" customWidth="1"/>
    <col min="42" max="42" width="1.85546875" style="2" customWidth="1"/>
    <col min="43" max="43" width="2.140625" style="2" customWidth="1"/>
    <col min="44" max="44" width="5.85546875" style="2" bestFit="1" customWidth="1"/>
    <col min="45" max="45" width="5.140625" style="2" bestFit="1" customWidth="1"/>
    <col min="46" max="47" width="6.85546875" style="2" hidden="1" customWidth="1"/>
    <col min="48" max="49" width="4.140625" style="2" hidden="1" customWidth="1"/>
    <col min="50" max="50" width="5" style="2" hidden="1" customWidth="1"/>
    <col min="51" max="51" width="1.85546875" style="2" customWidth="1"/>
    <col min="52" max="52" width="2.140625" style="2" customWidth="1"/>
    <col min="53" max="53" width="5.85546875" style="2" bestFit="1" customWidth="1"/>
    <col min="54" max="54" width="5.140625" style="2" bestFit="1" customWidth="1"/>
    <col min="55" max="56" width="6.85546875" style="2" hidden="1" customWidth="1"/>
    <col min="57" max="58" width="4.140625" style="2" hidden="1" customWidth="1"/>
    <col min="59" max="59" width="5" style="2" hidden="1" customWidth="1"/>
    <col min="60" max="60" width="1.85546875" style="2" customWidth="1"/>
    <col min="61" max="61" width="2.140625" style="2" customWidth="1"/>
    <col min="62" max="62" width="5.85546875" style="2" bestFit="1" customWidth="1"/>
    <col min="63" max="63" width="5.140625" style="2" bestFit="1" customWidth="1"/>
    <col min="64" max="65" width="6.85546875" style="2" hidden="1" customWidth="1"/>
    <col min="66" max="66" width="4.140625" style="2" hidden="1" customWidth="1"/>
    <col min="67" max="67" width="5.140625" style="2" hidden="1" customWidth="1"/>
    <col min="68" max="68" width="5" style="2" hidden="1" customWidth="1"/>
    <col min="69" max="69" width="1.85546875" style="2" customWidth="1"/>
    <col min="70" max="70" width="2.140625" style="2" customWidth="1"/>
    <col min="71" max="71" width="5.85546875" style="2" bestFit="1" customWidth="1"/>
    <col min="72" max="72" width="5.140625" style="2" bestFit="1" customWidth="1"/>
    <col min="73" max="74" width="6.85546875" style="2" hidden="1" customWidth="1"/>
    <col min="75" max="75" width="4.140625" style="2" hidden="1" customWidth="1"/>
    <col min="76" max="76" width="5.140625" style="2" hidden="1" customWidth="1"/>
    <col min="77" max="77" width="5" style="2" hidden="1" customWidth="1"/>
    <col min="78" max="78" width="1.85546875" style="2" customWidth="1"/>
    <col min="79" max="79" width="2.140625" style="2" customWidth="1"/>
    <col min="80" max="80" width="5.85546875" style="2" bestFit="1" customWidth="1"/>
    <col min="81" max="81" width="5.140625" style="2" bestFit="1" customWidth="1"/>
    <col min="82" max="83" width="6.85546875" style="2" hidden="1" customWidth="1"/>
    <col min="84" max="85" width="5.140625" style="2" hidden="1" customWidth="1"/>
    <col min="86" max="86" width="5" style="2" hidden="1" customWidth="1"/>
    <col min="87" max="87" width="1.85546875" style="2" customWidth="1"/>
    <col min="88" max="88" width="2.140625" style="2" customWidth="1"/>
    <col min="89" max="89" width="5.85546875" style="2" bestFit="1" customWidth="1"/>
    <col min="90" max="90" width="6" style="2" bestFit="1" customWidth="1"/>
    <col min="91" max="92" width="6.85546875" style="2" hidden="1" customWidth="1"/>
    <col min="93" max="94" width="5.140625" style="2" hidden="1" customWidth="1"/>
    <col min="95" max="95" width="5" style="2" hidden="1" customWidth="1"/>
    <col min="96" max="96" width="1.85546875" style="2" customWidth="1"/>
    <col min="97" max="97" width="2.140625" style="2" customWidth="1"/>
    <col min="98" max="98" width="5.85546875" style="2" bestFit="1" customWidth="1"/>
    <col min="99" max="99" width="6.140625" style="2" customWidth="1"/>
    <col min="100" max="101" width="6.85546875" style="2" hidden="1" customWidth="1"/>
    <col min="102" max="104" width="5.140625" style="2" hidden="1" customWidth="1"/>
    <col min="105" max="105" width="1.85546875" style="2" customWidth="1"/>
    <col min="106" max="106" width="2.140625" style="2" customWidth="1"/>
    <col min="107" max="107" width="5.85546875" style="2" bestFit="1" customWidth="1"/>
    <col min="108" max="108" width="6.140625" style="2" customWidth="1"/>
    <col min="109" max="109" width="6.85546875" style="2" hidden="1" customWidth="1"/>
    <col min="110" max="110" width="5.85546875" style="2" hidden="1" customWidth="1"/>
    <col min="111" max="113" width="5.140625" style="2" hidden="1" customWidth="1"/>
    <col min="114" max="114" width="1.85546875" style="2" customWidth="1"/>
    <col min="115" max="115" width="2.140625" style="2" customWidth="1"/>
    <col min="116" max="116" width="5.85546875" style="2" bestFit="1" customWidth="1"/>
    <col min="117" max="117" width="6.140625" style="2" customWidth="1"/>
    <col min="118" max="118" width="6.85546875" style="2" hidden="1" customWidth="1"/>
    <col min="119" max="119" width="5.85546875" style="2" hidden="1" customWidth="1"/>
    <col min="120" max="122" width="5.140625" style="2" hidden="1" customWidth="1"/>
    <col min="123" max="123" width="1.85546875" style="2" customWidth="1"/>
    <col min="124" max="124" width="2.140625" style="2" customWidth="1"/>
    <col min="125" max="125" width="5.85546875" style="2" bestFit="1" customWidth="1"/>
    <col min="126" max="126" width="7.85546875" style="2" bestFit="1" customWidth="1"/>
    <col min="127" max="127" width="7.85546875" style="2" hidden="1" customWidth="1"/>
    <col min="128" max="128" width="5.85546875" style="2" hidden="1" customWidth="1"/>
    <col min="129" max="129" width="5.140625" style="2" hidden="1" customWidth="1"/>
    <col min="130" max="130" width="6.140625" style="2" hidden="1" customWidth="1"/>
    <col min="131" max="132" width="5.140625" style="2" hidden="1" customWidth="1"/>
    <col min="133" max="133" width="8.140625" hidden="1" customWidth="1"/>
    <col min="134" max="134" width="5.85546875" hidden="1" customWidth="1"/>
    <col min="135" max="135" width="5.140625" hidden="1" customWidth="1"/>
    <col min="136" max="136" width="5" hidden="1" customWidth="1"/>
    <col min="137" max="137" width="7.42578125" hidden="1" customWidth="1"/>
    <col min="138" max="138" width="6.7109375" hidden="1" customWidth="1"/>
    <col min="139" max="139" width="7" bestFit="1" customWidth="1"/>
  </cols>
  <sheetData>
    <row r="1" spans="1:139">
      <c r="C1" s="4"/>
      <c r="D1" s="4" t="s">
        <v>3</v>
      </c>
      <c r="E1" s="7" t="str">
        <f>vocabulaire!B32</f>
        <v>pnt</v>
      </c>
      <c r="G1" s="7"/>
      <c r="H1" s="4" t="s">
        <v>69</v>
      </c>
      <c r="I1" s="7" t="str">
        <f>$E1</f>
        <v>pnt</v>
      </c>
      <c r="J1" s="5" t="s">
        <v>69</v>
      </c>
      <c r="K1" s="4" t="s">
        <v>3</v>
      </c>
      <c r="L1" t="s">
        <v>10</v>
      </c>
      <c r="M1" t="s">
        <v>11</v>
      </c>
      <c r="N1" t="s">
        <v>12</v>
      </c>
      <c r="P1" s="7"/>
      <c r="Q1" s="4" t="s">
        <v>70</v>
      </c>
      <c r="R1" s="7" t="str">
        <f>$E1</f>
        <v>pnt</v>
      </c>
      <c r="S1" s="5" t="s">
        <v>70</v>
      </c>
      <c r="T1" s="4" t="s">
        <v>3</v>
      </c>
      <c r="U1" t="s">
        <v>10</v>
      </c>
      <c r="V1" t="s">
        <v>11</v>
      </c>
      <c r="W1" t="s">
        <v>12</v>
      </c>
      <c r="Y1" s="7"/>
      <c r="Z1" s="4" t="s">
        <v>71</v>
      </c>
      <c r="AA1" s="7" t="str">
        <f>$E1</f>
        <v>pnt</v>
      </c>
      <c r="AB1" s="5" t="s">
        <v>71</v>
      </c>
      <c r="AC1" s="4" t="s">
        <v>3</v>
      </c>
      <c r="AD1" t="s">
        <v>10</v>
      </c>
      <c r="AE1" t="s">
        <v>11</v>
      </c>
      <c r="AF1" t="s">
        <v>12</v>
      </c>
      <c r="AH1" s="7"/>
      <c r="AI1" s="4" t="s">
        <v>72</v>
      </c>
      <c r="AJ1" s="7" t="str">
        <f>$E1</f>
        <v>pnt</v>
      </c>
      <c r="AK1" s="5" t="s">
        <v>72</v>
      </c>
      <c r="AL1" s="4" t="s">
        <v>3</v>
      </c>
      <c r="AM1" t="s">
        <v>10</v>
      </c>
      <c r="AN1" t="s">
        <v>11</v>
      </c>
      <c r="AO1" t="s">
        <v>12</v>
      </c>
      <c r="AP1" s="4"/>
      <c r="AQ1" s="7"/>
      <c r="AR1" s="4" t="s">
        <v>73</v>
      </c>
      <c r="AS1" s="7" t="str">
        <f>$E1</f>
        <v>pnt</v>
      </c>
      <c r="AT1" s="5" t="s">
        <v>73</v>
      </c>
      <c r="AU1" s="4" t="s">
        <v>3</v>
      </c>
      <c r="AV1" t="s">
        <v>10</v>
      </c>
      <c r="AW1" t="s">
        <v>11</v>
      </c>
      <c r="AX1" t="s">
        <v>12</v>
      </c>
      <c r="AY1" s="4"/>
      <c r="AZ1" s="7"/>
      <c r="BA1" s="4" t="s">
        <v>74</v>
      </c>
      <c r="BB1" s="7" t="str">
        <f>$E1</f>
        <v>pnt</v>
      </c>
      <c r="BC1" s="5" t="s">
        <v>74</v>
      </c>
      <c r="BD1" s="4" t="s">
        <v>3</v>
      </c>
      <c r="BE1" t="s">
        <v>10</v>
      </c>
      <c r="BF1" t="s">
        <v>11</v>
      </c>
      <c r="BG1" t="s">
        <v>12</v>
      </c>
      <c r="BH1" s="4"/>
      <c r="BI1" s="7"/>
      <c r="BJ1" s="4" t="s">
        <v>75</v>
      </c>
      <c r="BK1" s="7" t="str">
        <f>$E1</f>
        <v>pnt</v>
      </c>
      <c r="BL1" s="5" t="s">
        <v>75</v>
      </c>
      <c r="BM1" s="4" t="s">
        <v>3</v>
      </c>
      <c r="BN1" t="s">
        <v>10</v>
      </c>
      <c r="BO1" t="s">
        <v>11</v>
      </c>
      <c r="BP1" t="s">
        <v>12</v>
      </c>
      <c r="BQ1" s="4"/>
      <c r="BR1" s="7"/>
      <c r="BS1" s="4" t="s">
        <v>76</v>
      </c>
      <c r="BT1" s="7" t="str">
        <f>$E1</f>
        <v>pnt</v>
      </c>
      <c r="BU1" s="5" t="s">
        <v>76</v>
      </c>
      <c r="BV1" s="4" t="s">
        <v>3</v>
      </c>
      <c r="BW1" t="s">
        <v>10</v>
      </c>
      <c r="BX1" t="s">
        <v>11</v>
      </c>
      <c r="BY1" t="s">
        <v>12</v>
      </c>
      <c r="BZ1" s="4"/>
      <c r="CA1" s="7"/>
      <c r="CB1" s="4" t="s">
        <v>77</v>
      </c>
      <c r="CC1" s="7" t="str">
        <f>$E1</f>
        <v>pnt</v>
      </c>
      <c r="CD1" s="5" t="s">
        <v>77</v>
      </c>
      <c r="CE1" s="4" t="s">
        <v>3</v>
      </c>
      <c r="CF1" t="s">
        <v>10</v>
      </c>
      <c r="CG1" t="s">
        <v>11</v>
      </c>
      <c r="CH1" t="s">
        <v>12</v>
      </c>
      <c r="CI1" s="4"/>
      <c r="CJ1" s="7"/>
      <c r="CK1" s="4" t="s">
        <v>78</v>
      </c>
      <c r="CL1" s="7" t="str">
        <f>$E1</f>
        <v>pnt</v>
      </c>
      <c r="CM1" s="5" t="s">
        <v>78</v>
      </c>
      <c r="CN1" s="4" t="s">
        <v>3</v>
      </c>
      <c r="CO1" t="s">
        <v>10</v>
      </c>
      <c r="CP1" t="s">
        <v>11</v>
      </c>
      <c r="CQ1" t="s">
        <v>12</v>
      </c>
      <c r="CR1" s="4"/>
      <c r="CS1" s="7"/>
      <c r="CT1" s="4" t="s">
        <v>79</v>
      </c>
      <c r="CU1" s="7" t="str">
        <f>$E1</f>
        <v>pnt</v>
      </c>
      <c r="CV1" s="5" t="s">
        <v>79</v>
      </c>
      <c r="CW1" s="4" t="s">
        <v>3</v>
      </c>
      <c r="CX1" t="s">
        <v>10</v>
      </c>
      <c r="CY1" t="s">
        <v>11</v>
      </c>
      <c r="CZ1" t="s">
        <v>12</v>
      </c>
      <c r="DA1" s="4"/>
      <c r="DB1" s="7"/>
      <c r="DC1" s="4" t="s">
        <v>80</v>
      </c>
      <c r="DD1" s="7" t="str">
        <f>$E1</f>
        <v>pnt</v>
      </c>
      <c r="DE1" s="5" t="s">
        <v>80</v>
      </c>
      <c r="DF1" s="4" t="s">
        <v>3</v>
      </c>
      <c r="DG1" t="s">
        <v>10</v>
      </c>
      <c r="DH1" t="s">
        <v>11</v>
      </c>
      <c r="DI1" t="s">
        <v>12</v>
      </c>
      <c r="DJ1" s="4"/>
      <c r="DK1" s="7"/>
      <c r="DL1" s="4" t="s">
        <v>81</v>
      </c>
      <c r="DM1" s="7" t="str">
        <f>$E1</f>
        <v>pnt</v>
      </c>
      <c r="DN1" s="5" t="s">
        <v>81</v>
      </c>
      <c r="DO1" s="4" t="s">
        <v>3</v>
      </c>
      <c r="DP1" t="s">
        <v>10</v>
      </c>
      <c r="DQ1" t="s">
        <v>11</v>
      </c>
      <c r="DR1" t="s">
        <v>12</v>
      </c>
      <c r="DS1" s="4"/>
      <c r="DT1" s="7"/>
      <c r="DU1" s="4" t="s">
        <v>82</v>
      </c>
      <c r="DV1" s="7" t="str">
        <f>$E1</f>
        <v>pnt</v>
      </c>
      <c r="DW1" s="5" t="s">
        <v>82</v>
      </c>
      <c r="DX1" s="4" t="s">
        <v>3</v>
      </c>
      <c r="DY1" t="s">
        <v>10</v>
      </c>
      <c r="DZ1" t="s">
        <v>11</v>
      </c>
      <c r="EA1" t="s">
        <v>12</v>
      </c>
      <c r="EB1"/>
      <c r="EC1" t="s">
        <v>0</v>
      </c>
      <c r="ED1" t="s">
        <v>1</v>
      </c>
      <c r="EE1" t="s">
        <v>2</v>
      </c>
      <c r="EF1" t="s">
        <v>4</v>
      </c>
      <c r="EG1" t="s">
        <v>5</v>
      </c>
      <c r="EH1" t="s">
        <v>6</v>
      </c>
    </row>
    <row r="2" spans="1:139" ht="12.75" thickBot="1">
      <c r="E2" s="7" t="s">
        <v>9</v>
      </c>
      <c r="G2" s="8"/>
      <c r="H2" s="2"/>
      <c r="I2" s="8"/>
      <c r="J2" s="6" t="s">
        <v>8</v>
      </c>
      <c r="K2" s="2"/>
      <c r="L2"/>
      <c r="M2"/>
      <c r="N2"/>
      <c r="P2" s="8"/>
      <c r="Q2" s="2"/>
      <c r="R2" s="8"/>
      <c r="S2" s="6" t="s">
        <v>8</v>
      </c>
      <c r="T2" s="2"/>
      <c r="U2"/>
      <c r="V2"/>
      <c r="W2"/>
      <c r="Y2" s="8"/>
      <c r="Z2" s="2"/>
      <c r="AA2" s="8"/>
      <c r="AB2" s="6" t="s">
        <v>8</v>
      </c>
      <c r="AC2" s="2"/>
      <c r="AD2"/>
      <c r="AE2"/>
      <c r="AF2"/>
      <c r="AK2" s="6" t="s">
        <v>8</v>
      </c>
      <c r="AQ2" s="8"/>
      <c r="AS2" s="8"/>
      <c r="AT2" s="6" t="s">
        <v>8</v>
      </c>
      <c r="AV2"/>
      <c r="AW2"/>
      <c r="AX2"/>
      <c r="AZ2" s="8"/>
      <c r="BB2" s="8"/>
      <c r="BC2" s="6" t="s">
        <v>8</v>
      </c>
      <c r="BE2"/>
      <c r="BF2"/>
      <c r="BG2"/>
      <c r="BI2" s="8"/>
      <c r="BK2" s="8"/>
      <c r="BL2" s="6" t="s">
        <v>8</v>
      </c>
      <c r="BN2"/>
      <c r="BO2"/>
      <c r="BP2"/>
      <c r="BR2" s="8"/>
      <c r="BT2" s="8"/>
      <c r="BU2" s="6" t="s">
        <v>8</v>
      </c>
      <c r="BW2"/>
      <c r="BX2"/>
      <c r="BY2"/>
      <c r="CA2" s="8"/>
      <c r="CC2" s="8"/>
      <c r="CD2" s="6" t="s">
        <v>8</v>
      </c>
      <c r="CF2"/>
      <c r="CG2"/>
      <c r="CH2"/>
      <c r="CJ2" s="8"/>
      <c r="CL2" s="8"/>
      <c r="CM2" s="6" t="s">
        <v>8</v>
      </c>
      <c r="CO2"/>
      <c r="CP2"/>
      <c r="CQ2"/>
      <c r="CS2" s="8"/>
      <c r="CU2" s="8"/>
      <c r="CV2" s="6" t="s">
        <v>8</v>
      </c>
      <c r="CX2"/>
      <c r="CY2"/>
      <c r="CZ2"/>
      <c r="DB2" s="8"/>
      <c r="DD2" s="8"/>
      <c r="DE2" s="6" t="s">
        <v>8</v>
      </c>
      <c r="DG2"/>
      <c r="DH2"/>
      <c r="DI2"/>
      <c r="DK2" s="8"/>
      <c r="DM2" s="8"/>
      <c r="DN2" s="6" t="s">
        <v>8</v>
      </c>
      <c r="DP2"/>
      <c r="DQ2"/>
      <c r="DR2"/>
      <c r="DT2" s="8"/>
      <c r="DV2" s="8"/>
      <c r="DW2" s="6" t="s">
        <v>8</v>
      </c>
      <c r="DY2"/>
      <c r="DZ2"/>
      <c r="EA2"/>
      <c r="EB2"/>
    </row>
    <row r="3" spans="1:139">
      <c r="A3" s="1" t="str">
        <f>vocabulaire!B3</f>
        <v>60 m</v>
      </c>
      <c r="B3" s="12"/>
      <c r="C3" s="13">
        <v>7.94</v>
      </c>
      <c r="D3" s="2">
        <f>C3</f>
        <v>7.94</v>
      </c>
      <c r="E3" s="18">
        <f>EF3</f>
        <v>577</v>
      </c>
      <c r="G3" s="8"/>
      <c r="H3" s="2">
        <f>K3</f>
        <v>7.83</v>
      </c>
      <c r="I3" s="18">
        <f>L3</f>
        <v>610</v>
      </c>
      <c r="J3" s="6">
        <f>gradings!C92</f>
        <v>0.9859</v>
      </c>
      <c r="K3" s="2">
        <f>CEILING((J3*$D3),0.01)</f>
        <v>7.83</v>
      </c>
      <c r="L3">
        <f>FLOOR(($EC3*POWER(($ED3-K3),$EE3)),1)</f>
        <v>610</v>
      </c>
      <c r="M3"/>
      <c r="N3"/>
      <c r="P3" s="8"/>
      <c r="Q3" s="2">
        <f>T3</f>
        <v>7.6000000000000005</v>
      </c>
      <c r="R3" s="18">
        <f>U3</f>
        <v>681</v>
      </c>
      <c r="S3" s="6">
        <f>gradings!D92</f>
        <v>0.95679999999999998</v>
      </c>
      <c r="T3" s="2">
        <f>CEILING((S3*$D3),0.01)</f>
        <v>7.6000000000000005</v>
      </c>
      <c r="U3">
        <f>FLOOR(($EC3*POWER(($ED3-T3),$EE3)),1)</f>
        <v>681</v>
      </c>
      <c r="V3"/>
      <c r="W3"/>
      <c r="Y3" s="8"/>
      <c r="Z3" s="2">
        <f>AC3</f>
        <v>7.37</v>
      </c>
      <c r="AA3" s="18">
        <f>AD3</f>
        <v>755</v>
      </c>
      <c r="AB3" s="6">
        <f>gradings!E92</f>
        <v>0.92769999999999997</v>
      </c>
      <c r="AC3" s="2">
        <f>CEILING((AB3*$D3),0.01)</f>
        <v>7.37</v>
      </c>
      <c r="AD3">
        <f>FLOOR(($EC3*POWER(($ED3-AC3),$EE3)),1)</f>
        <v>755</v>
      </c>
      <c r="AE3"/>
      <c r="AF3"/>
      <c r="AI3" s="2">
        <f>AL3</f>
        <v>7.1400000000000006</v>
      </c>
      <c r="AJ3" s="18">
        <f>AM3</f>
        <v>833</v>
      </c>
      <c r="AK3" s="6">
        <f>gradings!F92</f>
        <v>0.89859999999999995</v>
      </c>
      <c r="AL3" s="2">
        <f>CEILING((AK3*$D3),0.01)</f>
        <v>7.1400000000000006</v>
      </c>
      <c r="AM3">
        <f>FLOOR(($EC3*POWER(($ED3-AL3),$EE3)),1)</f>
        <v>833</v>
      </c>
      <c r="AQ3" s="8"/>
      <c r="AR3" s="2">
        <f>AU3</f>
        <v>6.91</v>
      </c>
      <c r="AS3" s="18">
        <f>AV3</f>
        <v>915</v>
      </c>
      <c r="AT3" s="6">
        <f>gradings!G92</f>
        <v>0.86950000000000005</v>
      </c>
      <c r="AU3" s="2">
        <f>CEILING((AT3*$D3),0.01)</f>
        <v>6.91</v>
      </c>
      <c r="AV3">
        <f>FLOOR(($EC3*POWER(($ED3-AU3),$EE3)),1)</f>
        <v>915</v>
      </c>
      <c r="AW3"/>
      <c r="AX3"/>
      <c r="AZ3" s="8"/>
      <c r="BA3" s="2">
        <f>BD3</f>
        <v>6.68</v>
      </c>
      <c r="BB3" s="18">
        <f>BE3</f>
        <v>999</v>
      </c>
      <c r="BC3" s="6">
        <f>gradings!H92</f>
        <v>0.84040000000000004</v>
      </c>
      <c r="BD3" s="2">
        <f>CEILING((BC3*$D3),0.01)</f>
        <v>6.68</v>
      </c>
      <c r="BE3">
        <f>FLOOR(($EC3*POWER(($ED3-BD3),$EE3)),1)</f>
        <v>999</v>
      </c>
      <c r="BF3"/>
      <c r="BG3"/>
      <c r="BI3" s="8"/>
      <c r="BJ3" s="2">
        <f>BM3</f>
        <v>6.44</v>
      </c>
      <c r="BK3" s="18">
        <f>BN3</f>
        <v>1091</v>
      </c>
      <c r="BL3" s="6">
        <f>gradings!I92</f>
        <v>0.81010000000000004</v>
      </c>
      <c r="BM3" s="2">
        <f>CEILING((BL3*$D3),0.01)</f>
        <v>6.44</v>
      </c>
      <c r="BN3">
        <f>FLOOR(($EC3*POWER(($ED3-BM3),$EE3)),1)</f>
        <v>1091</v>
      </c>
      <c r="BO3"/>
      <c r="BP3"/>
      <c r="BR3" s="8"/>
      <c r="BS3" s="2">
        <f>BV3</f>
        <v>6.18</v>
      </c>
      <c r="BT3" s="18">
        <f>BW3</f>
        <v>1195</v>
      </c>
      <c r="BU3" s="6">
        <f>gradings!J92</f>
        <v>0.7772</v>
      </c>
      <c r="BV3" s="2">
        <f>CEILING((BU3*$D3),0.01)</f>
        <v>6.18</v>
      </c>
      <c r="BW3">
        <f>FLOOR(($EC3*POWER(($ED3-BV3),$EE3)),1)</f>
        <v>1195</v>
      </c>
      <c r="BX3"/>
      <c r="BY3"/>
      <c r="CA3" s="8"/>
      <c r="CB3" s="2">
        <f>CE3</f>
        <v>5.88</v>
      </c>
      <c r="CC3" s="18">
        <f>CF3</f>
        <v>1319</v>
      </c>
      <c r="CD3" s="6">
        <f>gradings!K92</f>
        <v>0.7399</v>
      </c>
      <c r="CE3" s="2">
        <f>CEILING((CD3*$D3),0.01)</f>
        <v>5.88</v>
      </c>
      <c r="CF3">
        <f>FLOOR(($EC3*POWER(($ED3-CE3),$EE3)),1)</f>
        <v>1319</v>
      </c>
      <c r="CG3"/>
      <c r="CH3"/>
      <c r="CJ3" s="8"/>
      <c r="CK3" s="2">
        <f>CN3</f>
        <v>5.53</v>
      </c>
      <c r="CL3" s="18">
        <f>CO3</f>
        <v>1472</v>
      </c>
      <c r="CM3" s="6">
        <f>gradings!L92</f>
        <v>0.69569999999999999</v>
      </c>
      <c r="CN3" s="2">
        <f>CEILING((CM3*$D3),0.01)</f>
        <v>5.53</v>
      </c>
      <c r="CO3">
        <f>FLOOR(($EC3*POWER(($ED3-CN3),$EE3)),1)</f>
        <v>1472</v>
      </c>
      <c r="CP3"/>
      <c r="CQ3"/>
      <c r="CS3" s="8"/>
      <c r="CT3" s="2">
        <f>CW3</f>
        <v>5.1000000000000005</v>
      </c>
      <c r="CU3" s="18">
        <f>CX3</f>
        <v>1670</v>
      </c>
      <c r="CV3" s="6">
        <f>gradings!M92</f>
        <v>0.64129999999999998</v>
      </c>
      <c r="CW3" s="2">
        <f>CEILING((CV3*$D3),0.01)</f>
        <v>5.1000000000000005</v>
      </c>
      <c r="CX3">
        <f>FLOOR(($EC3*POWER(($ED3-CW3),$EE3)),1)</f>
        <v>1670</v>
      </c>
      <c r="CY3"/>
      <c r="CZ3"/>
      <c r="DB3" s="8"/>
      <c r="DC3" s="2">
        <f>DF3</f>
        <v>4.55</v>
      </c>
      <c r="DD3" s="18">
        <f>DG3</f>
        <v>1938</v>
      </c>
      <c r="DE3" s="6">
        <f>gradings!N92</f>
        <v>0.57250000000000001</v>
      </c>
      <c r="DF3" s="2">
        <f>CEILING((DE3*$D3),0.01)</f>
        <v>4.55</v>
      </c>
      <c r="DG3">
        <f>FLOOR(($EC3*POWER(($ED3-DF3),$EE3)),1)</f>
        <v>1938</v>
      </c>
      <c r="DH3"/>
      <c r="DI3"/>
      <c r="DK3" s="8"/>
      <c r="DL3" s="2">
        <f>DO3</f>
        <v>3.85</v>
      </c>
      <c r="DM3" s="18">
        <f>DP3</f>
        <v>2306</v>
      </c>
      <c r="DN3" s="6">
        <f>gradings!O92</f>
        <v>0.48399999999999999</v>
      </c>
      <c r="DO3" s="2">
        <f>CEILING((DN3*$D3),0.01)</f>
        <v>3.85</v>
      </c>
      <c r="DP3">
        <f>FLOOR(($EC3*POWER(($ED3-DO3),$EE3)),1)</f>
        <v>2306</v>
      </c>
      <c r="DQ3"/>
      <c r="DR3"/>
      <c r="DT3" s="8"/>
      <c r="DU3" s="2">
        <f>DX3</f>
        <v>2.21</v>
      </c>
      <c r="DV3" s="18">
        <f>DY3</f>
        <v>3278</v>
      </c>
      <c r="DW3" s="6">
        <f>gradings!P92</f>
        <v>0.27829999999999999</v>
      </c>
      <c r="DX3" s="2">
        <f>CEILING((DW3*$D3),0.01)</f>
        <v>2.21</v>
      </c>
      <c r="DY3">
        <f>FLOOR(($EC3*POWER(($ED3-DX3),$EE3)),1)</f>
        <v>3278</v>
      </c>
      <c r="DZ3"/>
      <c r="EA3"/>
      <c r="EB3"/>
      <c r="EC3">
        <v>58.015000000000001</v>
      </c>
      <c r="ED3">
        <v>11.5</v>
      </c>
      <c r="EE3">
        <v>1.81</v>
      </c>
      <c r="EF3">
        <f>FLOOR((EC3*POWER((ED3-D3),EE3)),1)</f>
        <v>577</v>
      </c>
      <c r="EI3" t="str">
        <f>A3</f>
        <v>60 m</v>
      </c>
    </row>
    <row r="4" spans="1:139">
      <c r="A4" s="1" t="str">
        <f>vocabulaire!B20</f>
        <v>long</v>
      </c>
      <c r="B4" s="14"/>
      <c r="C4" s="15">
        <v>6.11</v>
      </c>
      <c r="E4" s="18">
        <f>EG4</f>
        <v>610</v>
      </c>
      <c r="G4" s="8"/>
      <c r="H4" s="2">
        <f>FLOOR((J4*$C4),0.01)</f>
        <v>6.3</v>
      </c>
      <c r="I4" s="18">
        <f>M4</f>
        <v>652</v>
      </c>
      <c r="J4" s="6">
        <f>gradings!C93</f>
        <v>1.0317000000000001</v>
      </c>
      <c r="K4" s="2"/>
      <c r="L4"/>
      <c r="M4">
        <f>FLOOR(($EC4*POWER((H4*100-$ED4),$EE4)),1)</f>
        <v>652</v>
      </c>
      <c r="N4"/>
      <c r="P4" s="8"/>
      <c r="Q4" s="2">
        <f>FLOOR((S4*$C4),0.01)</f>
        <v>6.65</v>
      </c>
      <c r="R4" s="18">
        <f>V4</f>
        <v>732</v>
      </c>
      <c r="S4" s="6">
        <f>gradings!D93</f>
        <v>1.0899000000000001</v>
      </c>
      <c r="T4" s="2"/>
      <c r="U4"/>
      <c r="V4">
        <f>FLOOR(($EC4*POWER((Q4*100-$ED4),$EE4)),1)</f>
        <v>732</v>
      </c>
      <c r="W4"/>
      <c r="Y4" s="8"/>
      <c r="Z4" s="2">
        <f>FLOOR((AB4*$C4),0.01)</f>
        <v>7.05</v>
      </c>
      <c r="AA4" s="18">
        <f>AE4</f>
        <v>826</v>
      </c>
      <c r="AB4" s="6">
        <f>gradings!E93</f>
        <v>1.1551</v>
      </c>
      <c r="AC4" s="2"/>
      <c r="AD4"/>
      <c r="AE4">
        <f>FLOOR(($EC4*POWER((Z4*100-$ED4),$EE4)),1)</f>
        <v>826</v>
      </c>
      <c r="AF4"/>
      <c r="AI4" s="2">
        <f>FLOOR((AK4*$C4),0.01)</f>
        <v>7.5</v>
      </c>
      <c r="AJ4" s="18">
        <f>AN4</f>
        <v>935</v>
      </c>
      <c r="AK4" s="6">
        <f>gradings!F93</f>
        <v>1.2285999999999999</v>
      </c>
      <c r="AN4">
        <f>FLOOR(($EC4*POWER((AI4*100-$ED4),$EE4)),1)</f>
        <v>935</v>
      </c>
      <c r="AQ4" s="8"/>
      <c r="AR4" s="2">
        <f>FLOOR((AT4*$C4),0.01)</f>
        <v>8.01</v>
      </c>
      <c r="AS4" s="18">
        <f>AW4</f>
        <v>1063</v>
      </c>
      <c r="AT4" s="6">
        <f>gradings!G93</f>
        <v>1.3121</v>
      </c>
      <c r="AV4"/>
      <c r="AW4">
        <f>FLOOR(($EC4*POWER((AR4*100-$ED4),$EE4)),1)</f>
        <v>1063</v>
      </c>
      <c r="AX4"/>
      <c r="AZ4" s="8"/>
      <c r="BA4" s="2">
        <f>FLOOR((BC4*$C4),0.01)</f>
        <v>8.6</v>
      </c>
      <c r="BB4" s="18">
        <f>BF4</f>
        <v>1217</v>
      </c>
      <c r="BC4" s="6">
        <f>gradings!H93</f>
        <v>1.4077999999999999</v>
      </c>
      <c r="BE4"/>
      <c r="BF4">
        <f>FLOOR(($EC4*POWER((BA4*100-$ED4),$EE4)),1)</f>
        <v>1217</v>
      </c>
      <c r="BG4"/>
      <c r="BI4" s="8"/>
      <c r="BJ4" s="2">
        <f>FLOOR((BL4*$C4),0.01)</f>
        <v>9.27</v>
      </c>
      <c r="BK4" s="18">
        <f>BO4</f>
        <v>1400</v>
      </c>
      <c r="BL4" s="6">
        <f>gradings!I93</f>
        <v>1.5185999999999999</v>
      </c>
      <c r="BN4"/>
      <c r="BO4">
        <f>FLOOR(($EC4*POWER((BJ4*100-$ED4),$EE4)),1)</f>
        <v>1400</v>
      </c>
      <c r="BP4"/>
      <c r="BR4" s="8"/>
      <c r="BS4" s="2">
        <f>FLOOR((BU4*$C4),0.01)</f>
        <v>10.07</v>
      </c>
      <c r="BT4" s="18">
        <f>BX4</f>
        <v>1626</v>
      </c>
      <c r="BU4" s="6">
        <f>gradings!J93</f>
        <v>1.6482000000000001</v>
      </c>
      <c r="BW4"/>
      <c r="BX4">
        <f>FLOOR(($EC4*POWER((BS4*100-$ED4),$EE4)),1)</f>
        <v>1626</v>
      </c>
      <c r="BY4"/>
      <c r="CA4" s="8"/>
      <c r="CB4" s="2">
        <f>FLOOR((CD4*$C4),0.01)</f>
        <v>11.01</v>
      </c>
      <c r="CC4" s="18">
        <f>CG4</f>
        <v>1905</v>
      </c>
      <c r="CD4" s="6">
        <f>gradings!K93</f>
        <v>1.8021</v>
      </c>
      <c r="CF4"/>
      <c r="CG4">
        <f>FLOOR(($EC4*POWER((CB4*100-$ED4),$EE4)),1)</f>
        <v>1905</v>
      </c>
      <c r="CH4"/>
      <c r="CJ4" s="8"/>
      <c r="CK4" s="2">
        <f>FLOOR((CM4*$C4),0.01)</f>
        <v>12.14</v>
      </c>
      <c r="CL4" s="18">
        <f>CP4</f>
        <v>2255</v>
      </c>
      <c r="CM4" s="6">
        <f>gradings!L93</f>
        <v>1.9876</v>
      </c>
      <c r="CO4"/>
      <c r="CP4">
        <f>FLOOR(($EC4*POWER((CK4*100-$ED4),$EE4)),1)</f>
        <v>2255</v>
      </c>
      <c r="CQ4"/>
      <c r="CS4" s="8"/>
      <c r="CT4" s="2">
        <f>FLOOR((CV4*$C4),0.01)</f>
        <v>13.530000000000001</v>
      </c>
      <c r="CU4" s="18">
        <f>CY4</f>
        <v>2709</v>
      </c>
      <c r="CV4" s="6">
        <f>gradings!M93</f>
        <v>2.2158000000000002</v>
      </c>
      <c r="CX4"/>
      <c r="CY4">
        <f>FLOOR(($EC4*POWER((CT4*100-$ED4),$EE4)),1)</f>
        <v>2709</v>
      </c>
      <c r="CZ4"/>
      <c r="DB4" s="8"/>
      <c r="DC4" s="2">
        <f>FLOOR((DE4*$C4),0.01)</f>
        <v>15.290000000000001</v>
      </c>
      <c r="DD4" s="18">
        <f>DH4</f>
        <v>3316</v>
      </c>
      <c r="DE4" s="6">
        <f>gradings!N93</f>
        <v>2.5030999999999999</v>
      </c>
      <c r="DG4"/>
      <c r="DH4">
        <f>FLOOR(($EC4*POWER((DC4*100-$ED4),$EE4)),1)</f>
        <v>3316</v>
      </c>
      <c r="DI4"/>
      <c r="DK4" s="8"/>
      <c r="DL4" s="2">
        <f>FLOOR((DN4*$C4),0.01)</f>
        <v>17.57</v>
      </c>
      <c r="DM4" s="18">
        <f>DQ4</f>
        <v>4152</v>
      </c>
      <c r="DN4" s="6">
        <f>gradings!O93</f>
        <v>2.8759999999999999</v>
      </c>
      <c r="DP4"/>
      <c r="DQ4">
        <f>FLOOR(($EC4*POWER((DL4*100-$ED4),$EE4)),1)</f>
        <v>4152</v>
      </c>
      <c r="DR4"/>
      <c r="DT4" s="8"/>
      <c r="DU4" s="2">
        <f>FLOOR((DW4*$C4),0.01)</f>
        <v>0</v>
      </c>
      <c r="DV4" s="18" t="e">
        <f>DZ4</f>
        <v>#NUM!</v>
      </c>
      <c r="DW4" s="6">
        <f>gradings!P93</f>
        <v>0</v>
      </c>
      <c r="DY4"/>
      <c r="DZ4" t="e">
        <f>FLOOR(($EC4*POWER((DU4*100-$ED4),$EE4)),1)</f>
        <v>#NUM!</v>
      </c>
      <c r="EA4"/>
      <c r="EB4"/>
      <c r="EC4">
        <v>0.14354</v>
      </c>
      <c r="ED4">
        <v>220</v>
      </c>
      <c r="EE4">
        <v>1.4</v>
      </c>
      <c r="EG4">
        <f>FLOOR((EC4*POWER((C4*100-ED4),EE4)),1)</f>
        <v>610</v>
      </c>
      <c r="EI4" t="str">
        <f>A4</f>
        <v>long</v>
      </c>
    </row>
    <row r="5" spans="1:139">
      <c r="A5" s="1" t="str">
        <f>vocabulaire!B22</f>
        <v>shot</v>
      </c>
      <c r="B5" s="14"/>
      <c r="C5" s="15">
        <v>8.82</v>
      </c>
      <c r="E5" s="18">
        <f>EH5</f>
        <v>415</v>
      </c>
      <c r="G5" s="8"/>
      <c r="H5" s="2">
        <f>FLOOR((J5*$C5),0.01)</f>
        <v>9.14</v>
      </c>
      <c r="I5" s="18">
        <f>N5</f>
        <v>434</v>
      </c>
      <c r="J5" s="6">
        <f>gradings!C94</f>
        <v>1.0371999999999999</v>
      </c>
      <c r="K5" s="2"/>
      <c r="L5"/>
      <c r="M5"/>
      <c r="N5">
        <f>FLOOR(($EC5*POWER((H5-$ED5),$EE5)),1)</f>
        <v>434</v>
      </c>
      <c r="P5" s="8"/>
      <c r="Q5" s="2">
        <f>FLOOR((S5*$C5),0.01)</f>
        <v>9.82</v>
      </c>
      <c r="R5" s="18">
        <f>W5</f>
        <v>475</v>
      </c>
      <c r="S5" s="6">
        <f>gradings!D94</f>
        <v>1.1136999999999999</v>
      </c>
      <c r="T5" s="2"/>
      <c r="U5"/>
      <c r="V5"/>
      <c r="W5">
        <f>FLOOR(($EC5*POWER((Q5-$ED5),$EE5)),1)</f>
        <v>475</v>
      </c>
      <c r="Y5" s="8"/>
      <c r="Z5" s="2">
        <f>FLOOR((AB5*$C5),0.01)</f>
        <v>10.6</v>
      </c>
      <c r="AA5" s="18">
        <f>AF5</f>
        <v>522</v>
      </c>
      <c r="AB5" s="6">
        <f>gradings!E94</f>
        <v>1.2022999999999999</v>
      </c>
      <c r="AC5" s="2"/>
      <c r="AD5"/>
      <c r="AE5"/>
      <c r="AF5">
        <f>FLOOR(($EC5*POWER((Z5-$ED5),$EE5)),1)</f>
        <v>522</v>
      </c>
      <c r="AI5" s="2">
        <f>FLOOR((AK5*$C5),0.01)</f>
        <v>10.33</v>
      </c>
      <c r="AJ5" s="18">
        <f>AO5</f>
        <v>505</v>
      </c>
      <c r="AK5" s="6">
        <f>gradings!F94</f>
        <v>1.1720999999999999</v>
      </c>
      <c r="AO5">
        <f>FLOOR(($EC5*POWER((AI5-$ED5),$EE5)),1)</f>
        <v>505</v>
      </c>
      <c r="AQ5" s="8"/>
      <c r="AR5" s="2">
        <f>FLOOR((AT5*$C5),0.01)</f>
        <v>11.200000000000001</v>
      </c>
      <c r="AS5" s="18">
        <f>AX5</f>
        <v>558</v>
      </c>
      <c r="AT5" s="6">
        <f>gradings!G94</f>
        <v>1.2706</v>
      </c>
      <c r="AV5"/>
      <c r="AW5"/>
      <c r="AX5">
        <f>FLOOR(($EC5*POWER((AR5-$ED5),$EE5)),1)</f>
        <v>558</v>
      </c>
      <c r="AZ5" s="8"/>
      <c r="BA5" s="2">
        <f>FLOOR((BC5*$C5),0.01)</f>
        <v>11</v>
      </c>
      <c r="BB5" s="18">
        <f>BG5</f>
        <v>546</v>
      </c>
      <c r="BC5" s="6">
        <f>gradings!H94</f>
        <v>1.2482</v>
      </c>
      <c r="BE5"/>
      <c r="BF5"/>
      <c r="BG5">
        <f>FLOOR(($EC5*POWER((BA5-$ED5),$EE5)),1)</f>
        <v>546</v>
      </c>
      <c r="BI5" s="8"/>
      <c r="BJ5" s="2">
        <f>FLOOR((BL5*$C5),0.01)</f>
        <v>12</v>
      </c>
      <c r="BK5" s="18">
        <f>BP5</f>
        <v>606</v>
      </c>
      <c r="BL5" s="6">
        <f>gradings!I94</f>
        <v>1.3607</v>
      </c>
      <c r="BN5"/>
      <c r="BO5"/>
      <c r="BP5">
        <f>FLOOR(($EC5*POWER((BJ5-$ED5),$EE5)),1)</f>
        <v>606</v>
      </c>
      <c r="BR5" s="8"/>
      <c r="BS5" s="2">
        <f>FLOOR((BU5*$C5),0.01)</f>
        <v>11.290000000000001</v>
      </c>
      <c r="BT5" s="18">
        <f>BY5</f>
        <v>563</v>
      </c>
      <c r="BU5" s="6">
        <f>gradings!J94</f>
        <v>1.2806</v>
      </c>
      <c r="BW5"/>
      <c r="BX5"/>
      <c r="BY5">
        <f>FLOOR(($EC5*POWER((BS5-$ED5),$EE5)),1)</f>
        <v>563</v>
      </c>
      <c r="CA5" s="8"/>
      <c r="CB5" s="2">
        <f>FLOOR((CD5*$C5),0.01)</f>
        <v>12.34</v>
      </c>
      <c r="CC5" s="18">
        <f>CH5</f>
        <v>627</v>
      </c>
      <c r="CD5" s="6">
        <f>gradings!K94</f>
        <v>1.3993</v>
      </c>
      <c r="CF5"/>
      <c r="CG5"/>
      <c r="CH5">
        <f>FLOOR(($EC5*POWER((CB5-$ED5),$EE5)),1)</f>
        <v>627</v>
      </c>
      <c r="CJ5" s="8"/>
      <c r="CK5" s="2">
        <f>FLOOR((CM5*$C5),0.01)</f>
        <v>13.27</v>
      </c>
      <c r="CL5" s="18">
        <f>CQ5</f>
        <v>684</v>
      </c>
      <c r="CM5" s="6">
        <f>gradings!L94</f>
        <v>1.5053000000000001</v>
      </c>
      <c r="CO5"/>
      <c r="CP5"/>
      <c r="CQ5">
        <f>FLOOR(($EC5*POWER((CK5-$ED5),$EE5)),1)</f>
        <v>684</v>
      </c>
      <c r="CS5" s="8"/>
      <c r="CT5" s="2">
        <f>FLOOR((CV5*$C5),0.01)</f>
        <v>14.870000000000001</v>
      </c>
      <c r="CU5" s="18">
        <f>CZ5</f>
        <v>782</v>
      </c>
      <c r="CV5" s="6">
        <f>gradings!M94</f>
        <v>1.6866000000000001</v>
      </c>
      <c r="CX5"/>
      <c r="CY5"/>
      <c r="CZ5">
        <f>FLOOR(($EC5*POWER((CT5-$ED5),$EE5)),1)</f>
        <v>782</v>
      </c>
      <c r="DB5" s="8"/>
      <c r="DC5" s="2">
        <f>FLOOR((DE5*$C5),0.01)</f>
        <v>17.22</v>
      </c>
      <c r="DD5" s="18">
        <f>DI5</f>
        <v>927</v>
      </c>
      <c r="DE5" s="6">
        <f>gradings!N94</f>
        <v>1.9535</v>
      </c>
      <c r="DG5"/>
      <c r="DH5"/>
      <c r="DI5">
        <f>FLOOR(($EC5*POWER((DC5-$ED5),$EE5)),1)</f>
        <v>927</v>
      </c>
      <c r="DK5" s="8"/>
      <c r="DL5" s="2">
        <f>FLOOR((DN5*$C5),0.01)</f>
        <v>21.2</v>
      </c>
      <c r="DM5" s="18">
        <f>DR5</f>
        <v>1175</v>
      </c>
      <c r="DN5" s="6">
        <f>gradings!O94</f>
        <v>2.4043999999999999</v>
      </c>
      <c r="DP5"/>
      <c r="DQ5"/>
      <c r="DR5">
        <f>FLOOR(($EC5*POWER((DL5-$ED5),$EE5)),1)</f>
        <v>1175</v>
      </c>
      <c r="DT5" s="8"/>
      <c r="DU5" s="2">
        <f>FLOOR((DW5*$C5),0.01)</f>
        <v>29.55</v>
      </c>
      <c r="DV5" s="18">
        <f>EA5</f>
        <v>1702</v>
      </c>
      <c r="DW5" s="6">
        <f>gradings!P94</f>
        <v>3.3512</v>
      </c>
      <c r="DY5"/>
      <c r="DZ5"/>
      <c r="EA5">
        <f>FLOOR(($EC5*POWER((DU5-$ED5),$EE5)),1)</f>
        <v>1702</v>
      </c>
      <c r="EB5"/>
      <c r="EC5">
        <v>51.39</v>
      </c>
      <c r="ED5">
        <v>1.5</v>
      </c>
      <c r="EE5">
        <v>1.05</v>
      </c>
      <c r="EH5">
        <f>FLOOR((EC5*POWER((C5-ED5),EE5)),1)</f>
        <v>415</v>
      </c>
      <c r="EI5" t="str">
        <f>A5</f>
        <v>shot</v>
      </c>
    </row>
    <row r="6" spans="1:139" ht="12.75" thickBot="1">
      <c r="A6" s="1" t="str">
        <f>vocabulaire!B18</f>
        <v>high</v>
      </c>
      <c r="B6" s="16"/>
      <c r="C6" s="17">
        <v>1.8</v>
      </c>
      <c r="E6" s="18">
        <f>EG6</f>
        <v>627</v>
      </c>
      <c r="G6" s="8"/>
      <c r="H6" s="2">
        <f>FLOOR((J6*$C6),0.01)</f>
        <v>1.84</v>
      </c>
      <c r="I6" s="18">
        <f>M6</f>
        <v>661</v>
      </c>
      <c r="J6" s="6">
        <f>gradings!C95</f>
        <v>1.026</v>
      </c>
      <c r="K6" s="2"/>
      <c r="L6"/>
      <c r="M6">
        <f>FLOOR(($EC6*POWER((H6*100-$ED6),$EE6)),1)</f>
        <v>661</v>
      </c>
      <c r="N6"/>
      <c r="P6" s="8"/>
      <c r="Q6" s="2">
        <f>FLOOR((S6*$C6),0.01)</f>
        <v>1.8800000000000001</v>
      </c>
      <c r="R6" s="18">
        <f>V6</f>
        <v>696</v>
      </c>
      <c r="S6" s="6">
        <f>gradings!D95</f>
        <v>1.0486</v>
      </c>
      <c r="T6" s="2"/>
      <c r="U6"/>
      <c r="V6">
        <f>FLOOR(($EC6*POWER((Q6*100-$ED6),$EE6)),1)</f>
        <v>696</v>
      </c>
      <c r="W6"/>
      <c r="Y6" s="8"/>
      <c r="Z6" s="2">
        <f>FLOOR((AB6*$C6),0.01)</f>
        <v>1.98</v>
      </c>
      <c r="AA6" s="18">
        <f>AE6</f>
        <v>785</v>
      </c>
      <c r="AB6" s="6">
        <f>gradings!E95</f>
        <v>1.1022000000000001</v>
      </c>
      <c r="AC6" s="2"/>
      <c r="AD6"/>
      <c r="AE6">
        <f>FLOOR(($EC6*POWER((Z6*100-$ED6),$EE6)),1)</f>
        <v>785</v>
      </c>
      <c r="AF6"/>
      <c r="AI6" s="2">
        <f>FLOOR((AK6*$C6),0.01)</f>
        <v>2.09</v>
      </c>
      <c r="AJ6" s="18">
        <f>AN6</f>
        <v>887</v>
      </c>
      <c r="AK6" s="6">
        <f>gradings!F95</f>
        <v>1.1617</v>
      </c>
      <c r="AN6">
        <f>FLOOR(($EC6*POWER((AI6*100-$ED6),$EE6)),1)</f>
        <v>887</v>
      </c>
      <c r="AQ6" s="8"/>
      <c r="AR6" s="2">
        <f>FLOOR((AT6*$C6),0.01)</f>
        <v>2.21</v>
      </c>
      <c r="AS6" s="18">
        <f>AW6</f>
        <v>1002</v>
      </c>
      <c r="AT6" s="6">
        <f>gradings!G95</f>
        <v>1.228</v>
      </c>
      <c r="AV6"/>
      <c r="AW6">
        <f>FLOOR(($EC6*POWER((AR6*100-$ED6),$EE6)),1)</f>
        <v>1002</v>
      </c>
      <c r="AX6"/>
      <c r="AZ6" s="8"/>
      <c r="BA6" s="2">
        <f>FLOOR((BC6*$C6),0.01)</f>
        <v>2.34</v>
      </c>
      <c r="BB6" s="18">
        <f>BF6</f>
        <v>1131</v>
      </c>
      <c r="BC6" s="6">
        <f>gradings!H95</f>
        <v>1.3025</v>
      </c>
      <c r="BE6"/>
      <c r="BF6">
        <f>FLOOR(($EC6*POWER((BA6*100-$ED6),$EE6)),1)</f>
        <v>1131</v>
      </c>
      <c r="BG6"/>
      <c r="BI6" s="8"/>
      <c r="BJ6" s="2">
        <f>FLOOR((BL6*$C6),0.01)</f>
        <v>2.4900000000000002</v>
      </c>
      <c r="BK6" s="18">
        <f>BO6</f>
        <v>1285</v>
      </c>
      <c r="BL6" s="6">
        <f>gradings!I95</f>
        <v>1.3869</v>
      </c>
      <c r="BN6"/>
      <c r="BO6">
        <f>FLOOR(($EC6*POWER((BJ6*100-$ED6),$EE6)),1)</f>
        <v>1285</v>
      </c>
      <c r="BP6"/>
      <c r="BR6" s="8"/>
      <c r="BS6" s="2">
        <f>FLOOR((BU6*$C6),0.01)</f>
        <v>2.66</v>
      </c>
      <c r="BT6" s="18">
        <f>BX6</f>
        <v>1467</v>
      </c>
      <c r="BU6" s="6">
        <f>gradings!J95</f>
        <v>1.4832000000000001</v>
      </c>
      <c r="BW6"/>
      <c r="BX6">
        <f>FLOOR(($EC6*POWER((BS6*100-$ED6),$EE6)),1)</f>
        <v>1467</v>
      </c>
      <c r="BY6"/>
      <c r="CA6" s="8"/>
      <c r="CB6" s="2">
        <f>FLOOR((CD6*$C6),0.01)</f>
        <v>2.86</v>
      </c>
      <c r="CC6" s="18">
        <f>CG6</f>
        <v>1690</v>
      </c>
      <c r="CD6" s="6">
        <f>gradings!K95</f>
        <v>1.5943000000000001</v>
      </c>
      <c r="CF6"/>
      <c r="CG6">
        <f>FLOOR(($EC6*POWER((CB6*100-$ED6),$EE6)),1)</f>
        <v>1690</v>
      </c>
      <c r="CH6"/>
      <c r="CJ6" s="8"/>
      <c r="CK6" s="2">
        <f>FLOOR((CM6*$C6),0.01)</f>
        <v>3.1</v>
      </c>
      <c r="CL6" s="18">
        <f>CP6</f>
        <v>1970</v>
      </c>
      <c r="CM6" s="6">
        <f>gradings!L95</f>
        <v>1.7241</v>
      </c>
      <c r="CO6"/>
      <c r="CP6">
        <f>FLOOR(($EC6*POWER((CK6*100-$ED6),$EE6)),1)</f>
        <v>1970</v>
      </c>
      <c r="CQ6"/>
      <c r="CS6" s="8"/>
      <c r="CT6" s="2">
        <f>FLOOR((CV6*$C6),0.01)</f>
        <v>3.38</v>
      </c>
      <c r="CU6" s="18">
        <f>CY6</f>
        <v>2311</v>
      </c>
      <c r="CV6" s="6">
        <f>gradings!M95</f>
        <v>1.8778999999999999</v>
      </c>
      <c r="CX6"/>
      <c r="CY6">
        <f>FLOOR(($EC6*POWER((CT6*100-$ED6),$EE6)),1)</f>
        <v>2311</v>
      </c>
      <c r="CZ6"/>
      <c r="DB6" s="8"/>
      <c r="DC6" s="2">
        <f>FLOOR((DE6*$C6),0.01)</f>
        <v>3.71</v>
      </c>
      <c r="DD6" s="18">
        <f>DH6</f>
        <v>2734</v>
      </c>
      <c r="DE6" s="6">
        <f>gradings!N95</f>
        <v>2.0634999999999999</v>
      </c>
      <c r="DG6"/>
      <c r="DH6">
        <f>FLOOR(($EC6*POWER((DC6*100-$ED6),$EE6)),1)</f>
        <v>2734</v>
      </c>
      <c r="DI6"/>
      <c r="DK6" s="8"/>
      <c r="DL6" s="2">
        <f>FLOOR((DN6*$C6),0.01)</f>
        <v>4.12</v>
      </c>
      <c r="DM6" s="18">
        <f>DQ6</f>
        <v>3287</v>
      </c>
      <c r="DN6" s="6">
        <f>gradings!O95</f>
        <v>2.2925</v>
      </c>
      <c r="DP6"/>
      <c r="DQ6">
        <f>FLOOR(($EC6*POWER((DL6*100-$ED6),$EE6)),1)</f>
        <v>3287</v>
      </c>
      <c r="DR6"/>
      <c r="DT6" s="8"/>
      <c r="DU6" s="2">
        <f>FLOOR((DW6*$C6),0.01)</f>
        <v>6.3</v>
      </c>
      <c r="DV6" s="18">
        <f>DZ6</f>
        <v>6676</v>
      </c>
      <c r="DW6" s="6">
        <f>gradings!P95</f>
        <v>3.5</v>
      </c>
      <c r="DY6"/>
      <c r="DZ6">
        <f>FLOOR(($EC6*POWER((DU6*100-$ED6),$EE6)),1)</f>
        <v>6676</v>
      </c>
      <c r="EA6"/>
      <c r="EB6"/>
      <c r="EC6">
        <v>0.84650000000000003</v>
      </c>
      <c r="ED6">
        <v>75</v>
      </c>
      <c r="EE6">
        <v>1.42</v>
      </c>
      <c r="EG6">
        <f>FLOOR((EC6*POWER((C6*100-ED6),EE6)),1)</f>
        <v>627</v>
      </c>
      <c r="EI6" t="str">
        <f>A6</f>
        <v>high</v>
      </c>
    </row>
    <row r="7" spans="1:139" s="11" customFormat="1">
      <c r="A7" s="19" t="str">
        <f>vocabulaire!B30</f>
        <v>day 1</v>
      </c>
      <c r="B7" s="20"/>
      <c r="C7" s="21"/>
      <c r="D7" s="21"/>
      <c r="E7" s="22">
        <f>SUM(E3:E6)</f>
        <v>2229</v>
      </c>
      <c r="F7" s="23"/>
      <c r="G7" s="22"/>
      <c r="H7" s="22"/>
      <c r="I7" s="22">
        <f>SUM(I3:I6)</f>
        <v>2357</v>
      </c>
      <c r="J7" s="6">
        <f>gradings!C96</f>
        <v>0</v>
      </c>
      <c r="K7" s="22"/>
      <c r="L7" s="20"/>
      <c r="M7" s="20"/>
      <c r="N7" s="20"/>
      <c r="O7" s="23"/>
      <c r="P7" s="22"/>
      <c r="Q7" s="22"/>
      <c r="R7" s="22">
        <f>SUM(R3:R6)</f>
        <v>2584</v>
      </c>
      <c r="S7" s="6">
        <f>gradings!D96</f>
        <v>0</v>
      </c>
      <c r="T7" s="22"/>
      <c r="U7" s="20"/>
      <c r="V7" s="20"/>
      <c r="W7" s="20"/>
      <c r="X7" s="23"/>
      <c r="Y7" s="22"/>
      <c r="Z7" s="22"/>
      <c r="AA7" s="22">
        <f>SUM(AA3:AA6)</f>
        <v>2888</v>
      </c>
      <c r="AB7" s="6">
        <f>gradings!E96</f>
        <v>0</v>
      </c>
      <c r="AC7" s="22"/>
      <c r="AD7" s="20"/>
      <c r="AE7" s="20"/>
      <c r="AF7" s="20"/>
      <c r="AG7" s="23"/>
      <c r="AH7" s="22"/>
      <c r="AI7" s="22"/>
      <c r="AJ7" s="22">
        <f>SUM(AJ3:AJ6)</f>
        <v>3160</v>
      </c>
      <c r="AK7" s="6">
        <f>gradings!F96</f>
        <v>0</v>
      </c>
      <c r="AL7" s="22"/>
      <c r="AM7" s="20"/>
      <c r="AN7" s="20"/>
      <c r="AO7" s="20"/>
      <c r="AP7" s="21"/>
      <c r="AQ7" s="22"/>
      <c r="AR7" s="22"/>
      <c r="AS7" s="22">
        <f>SUM(AS3:AS6)</f>
        <v>3538</v>
      </c>
      <c r="AT7" s="6">
        <f>gradings!G96</f>
        <v>0</v>
      </c>
      <c r="AU7" s="22"/>
      <c r="AV7" s="20"/>
      <c r="AW7" s="20"/>
      <c r="AX7" s="20"/>
      <c r="AY7" s="21"/>
      <c r="AZ7" s="22"/>
      <c r="BA7" s="22"/>
      <c r="BB7" s="22">
        <f>SUM(BB3:BB6)</f>
        <v>3893</v>
      </c>
      <c r="BC7" s="6">
        <f>gradings!H96</f>
        <v>0</v>
      </c>
      <c r="BD7" s="22"/>
      <c r="BE7" s="20"/>
      <c r="BF7" s="20"/>
      <c r="BG7" s="20"/>
      <c r="BH7" s="21"/>
      <c r="BI7" s="22"/>
      <c r="BJ7" s="22"/>
      <c r="BK7" s="22">
        <f>SUM(BK3:BK6)</f>
        <v>4382</v>
      </c>
      <c r="BL7" s="6">
        <f>gradings!I96</f>
        <v>0</v>
      </c>
      <c r="BM7" s="22"/>
      <c r="BN7" s="20"/>
      <c r="BO7" s="20"/>
      <c r="BP7" s="20"/>
      <c r="BQ7" s="21"/>
      <c r="BR7" s="22"/>
      <c r="BS7" s="22"/>
      <c r="BT7" s="22">
        <f>SUM(BT3:BT6)</f>
        <v>4851</v>
      </c>
      <c r="BU7" s="6">
        <f>gradings!J96</f>
        <v>0</v>
      </c>
      <c r="BV7" s="22"/>
      <c r="BW7" s="20"/>
      <c r="BX7" s="20"/>
      <c r="BY7" s="20"/>
      <c r="BZ7" s="21"/>
      <c r="CA7" s="22"/>
      <c r="CB7" s="22"/>
      <c r="CC7" s="22">
        <f>SUM(CC3:CC6)</f>
        <v>5541</v>
      </c>
      <c r="CD7" s="6">
        <f>gradings!K96</f>
        <v>0</v>
      </c>
      <c r="CE7" s="22"/>
      <c r="CF7" s="20"/>
      <c r="CG7" s="20"/>
      <c r="CH7" s="20"/>
      <c r="CI7" s="21"/>
      <c r="CJ7" s="22"/>
      <c r="CK7" s="22"/>
      <c r="CL7" s="22">
        <f>SUM(CL3:CL6)</f>
        <v>6381</v>
      </c>
      <c r="CM7" s="6">
        <f>gradings!L96</f>
        <v>0</v>
      </c>
      <c r="CN7" s="22"/>
      <c r="CR7" s="21"/>
      <c r="CS7" s="22"/>
      <c r="CT7" s="22"/>
      <c r="CU7" s="22">
        <f>SUM(CU3:CU6)</f>
        <v>7472</v>
      </c>
      <c r="CV7" s="6">
        <f>gradings!M96</f>
        <v>0</v>
      </c>
      <c r="CW7" s="22"/>
      <c r="DA7" s="21"/>
      <c r="DB7" s="22"/>
      <c r="DC7" s="22"/>
      <c r="DD7" s="22">
        <f>SUM(DD3:DD6)</f>
        <v>8915</v>
      </c>
      <c r="DE7" s="6">
        <f>gradings!N96</f>
        <v>0</v>
      </c>
      <c r="DF7" s="22"/>
      <c r="DJ7" s="21"/>
      <c r="DK7" s="22"/>
      <c r="DL7" s="22"/>
      <c r="DM7" s="22">
        <f>SUM(DM3:DM6)</f>
        <v>10920</v>
      </c>
      <c r="DN7" s="6">
        <f>gradings!O96</f>
        <v>0</v>
      </c>
      <c r="DO7" s="22"/>
      <c r="DS7" s="21"/>
      <c r="DT7" s="22"/>
      <c r="DU7" s="22"/>
      <c r="DV7" s="22" t="e">
        <f>SUM(DV3:DV6)</f>
        <v>#NUM!</v>
      </c>
      <c r="DW7" s="6">
        <f>gradings!P96</f>
        <v>0</v>
      </c>
      <c r="DX7" s="22"/>
      <c r="EI7"/>
    </row>
    <row r="8" spans="1:139" ht="12.75" thickBot="1">
      <c r="G8" s="8"/>
      <c r="H8" s="2"/>
      <c r="I8" s="8"/>
      <c r="J8" s="6">
        <f>gradings!C97</f>
        <v>0</v>
      </c>
      <c r="K8" s="2"/>
      <c r="L8"/>
      <c r="M8"/>
      <c r="N8"/>
      <c r="P8" s="8"/>
      <c r="Q8" s="2"/>
      <c r="R8" s="8"/>
      <c r="S8" s="6">
        <f>gradings!D97</f>
        <v>0</v>
      </c>
      <c r="T8" s="2"/>
      <c r="U8"/>
      <c r="V8"/>
      <c r="W8"/>
      <c r="Y8" s="8"/>
      <c r="Z8" s="2"/>
      <c r="AA8" s="8"/>
      <c r="AB8" s="6">
        <f>gradings!E97</f>
        <v>0</v>
      </c>
      <c r="AC8" s="2"/>
      <c r="AD8"/>
      <c r="AE8"/>
      <c r="AF8"/>
      <c r="AK8" s="6">
        <f>gradings!F97</f>
        <v>0</v>
      </c>
      <c r="AQ8" s="8"/>
      <c r="AS8" s="8"/>
      <c r="AT8" s="6">
        <f>gradings!G97</f>
        <v>0</v>
      </c>
      <c r="AV8"/>
      <c r="AW8"/>
      <c r="AX8"/>
      <c r="AZ8" s="8"/>
      <c r="BB8" s="8"/>
      <c r="BC8" s="6">
        <f>gradings!H97</f>
        <v>0</v>
      </c>
      <c r="BE8"/>
      <c r="BF8"/>
      <c r="BG8"/>
      <c r="BI8" s="8"/>
      <c r="BK8" s="8"/>
      <c r="BL8" s="6">
        <f>gradings!I97</f>
        <v>0</v>
      </c>
      <c r="BN8"/>
      <c r="BO8"/>
      <c r="BP8"/>
      <c r="BR8" s="8"/>
      <c r="BT8" s="8"/>
      <c r="BU8" s="6">
        <f>gradings!J97</f>
        <v>0</v>
      </c>
      <c r="BW8"/>
      <c r="BX8"/>
      <c r="BY8"/>
      <c r="CA8" s="8"/>
      <c r="CC8" s="8"/>
      <c r="CD8" s="6">
        <f>gradings!K97</f>
        <v>0</v>
      </c>
      <c r="CF8"/>
      <c r="CG8"/>
      <c r="CH8"/>
      <c r="CJ8" s="8"/>
      <c r="CL8" s="8"/>
      <c r="CM8" s="6">
        <f>gradings!L97</f>
        <v>0</v>
      </c>
      <c r="CO8"/>
      <c r="CP8"/>
      <c r="CQ8"/>
      <c r="CS8" s="8"/>
      <c r="CU8" s="8"/>
      <c r="CV8" s="6">
        <f>gradings!M97</f>
        <v>0</v>
      </c>
      <c r="CX8"/>
      <c r="CY8"/>
      <c r="CZ8"/>
      <c r="DB8" s="8"/>
      <c r="DD8" s="8"/>
      <c r="DE8" s="6">
        <f>gradings!N97</f>
        <v>0</v>
      </c>
      <c r="DG8"/>
      <c r="DH8"/>
      <c r="DI8"/>
      <c r="DK8" s="8"/>
      <c r="DM8" s="8"/>
      <c r="DN8" s="6">
        <f>gradings!O97</f>
        <v>0</v>
      </c>
      <c r="DP8"/>
      <c r="DQ8"/>
      <c r="DR8"/>
      <c r="DT8" s="8"/>
      <c r="DV8" s="8"/>
      <c r="DW8" s="6">
        <f>gradings!P97</f>
        <v>0</v>
      </c>
      <c r="DY8"/>
      <c r="DZ8"/>
      <c r="EA8"/>
      <c r="EB8"/>
    </row>
    <row r="9" spans="1:139">
      <c r="A9" s="1" t="str">
        <f>vocabulaire!B13</f>
        <v>60 hrd</v>
      </c>
      <c r="B9" s="12"/>
      <c r="C9" s="13">
        <v>10.14</v>
      </c>
      <c r="D9" s="2">
        <f>C9</f>
        <v>10.14</v>
      </c>
      <c r="E9" s="18">
        <f>EF9</f>
        <v>515</v>
      </c>
      <c r="G9" s="8"/>
      <c r="H9" s="2">
        <f>K9</f>
        <v>9.98</v>
      </c>
      <c r="I9" s="18">
        <f>L9</f>
        <v>545</v>
      </c>
      <c r="J9" s="6">
        <f>gradings!C98</f>
        <v>0.98380000000000001</v>
      </c>
      <c r="K9" s="2">
        <f>CEILING((J9*$D9),0.01)</f>
        <v>9.98</v>
      </c>
      <c r="L9">
        <f>FLOOR(($EC9*POWER(($ED9-K9),$EE9)),1)</f>
        <v>545</v>
      </c>
      <c r="M9"/>
      <c r="N9"/>
      <c r="P9" s="8"/>
      <c r="Q9" s="2">
        <f>T9</f>
        <v>9.6</v>
      </c>
      <c r="R9" s="18">
        <f>U9</f>
        <v>619</v>
      </c>
      <c r="S9" s="6">
        <f>gradings!D98</f>
        <v>0.9466</v>
      </c>
      <c r="T9" s="2">
        <f>CEILING((S9*$D9),0.01)</f>
        <v>9.6</v>
      </c>
      <c r="U9">
        <f>FLOOR(($EC9*POWER(($ED9-T9),$EE9)),1)</f>
        <v>619</v>
      </c>
      <c r="V9"/>
      <c r="W9"/>
      <c r="Y9" s="8"/>
      <c r="Z9" s="2">
        <f>AC9</f>
        <v>9.23</v>
      </c>
      <c r="AA9" s="18">
        <f>AD9</f>
        <v>696</v>
      </c>
      <c r="AB9" s="6">
        <f>gradings!E98</f>
        <v>0.90939999999999999</v>
      </c>
      <c r="AC9" s="2">
        <f>CEILING((AB9*$D9),0.01)</f>
        <v>9.23</v>
      </c>
      <c r="AD9">
        <f>FLOOR(($EC9*POWER(($ED9-AC9),$EE9)),1)</f>
        <v>696</v>
      </c>
      <c r="AE9"/>
      <c r="AF9"/>
      <c r="AI9" s="2">
        <f>AL9</f>
        <v>9.0500000000000007</v>
      </c>
      <c r="AJ9" s="18">
        <f>AM9</f>
        <v>735</v>
      </c>
      <c r="AK9" s="6">
        <f>gradings!F98</f>
        <v>0.89219999999999999</v>
      </c>
      <c r="AL9" s="2">
        <f>CEILING((AK9*$D9),0.01)</f>
        <v>9.0500000000000007</v>
      </c>
      <c r="AM9">
        <f>FLOOR(($EC9*POWER(($ED9-AL9),$EE9)),1)</f>
        <v>735</v>
      </c>
      <c r="AQ9" s="8"/>
      <c r="AR9" s="2">
        <f>AU9</f>
        <v>8.67</v>
      </c>
      <c r="AS9" s="18">
        <f>AV9</f>
        <v>820</v>
      </c>
      <c r="AT9" s="6">
        <f>gradings!G98</f>
        <v>0.85499999999999998</v>
      </c>
      <c r="AU9" s="2">
        <f>CEILING((AT9*$D9),0.01)</f>
        <v>8.67</v>
      </c>
      <c r="AV9">
        <f>FLOOR(($EC9*POWER(($ED9-AU9),$EE9)),1)</f>
        <v>820</v>
      </c>
      <c r="AW9"/>
      <c r="AX9"/>
      <c r="AZ9" s="8"/>
      <c r="BA9" s="2">
        <f>BD9</f>
        <v>8.43</v>
      </c>
      <c r="BB9" s="18">
        <f>BE9</f>
        <v>877</v>
      </c>
      <c r="BC9" s="6">
        <f>gradings!H98</f>
        <v>0.83120000000000005</v>
      </c>
      <c r="BD9" s="2">
        <f>CEILING((BC9*$D9),0.01)</f>
        <v>8.43</v>
      </c>
      <c r="BE9">
        <f>FLOOR(($EC9*POWER(($ED9-BD9),$EE9)),1)</f>
        <v>877</v>
      </c>
      <c r="BF9"/>
      <c r="BG9"/>
      <c r="BI9" s="8"/>
      <c r="BJ9" s="2">
        <f>BM9</f>
        <v>8.06</v>
      </c>
      <c r="BK9" s="18">
        <f>BN9</f>
        <v>967</v>
      </c>
      <c r="BL9" s="6">
        <f>gradings!I98</f>
        <v>0.79400000000000004</v>
      </c>
      <c r="BM9" s="2">
        <f>CEILING((BL9*$D9),0.01)</f>
        <v>8.06</v>
      </c>
      <c r="BN9">
        <f>FLOOR(($EC9*POWER(($ED9-BM9),$EE9)),1)</f>
        <v>967</v>
      </c>
      <c r="BO9"/>
      <c r="BP9"/>
      <c r="BR9" s="8"/>
      <c r="BS9" s="2">
        <f>BV9</f>
        <v>7.83</v>
      </c>
      <c r="BT9" s="18">
        <f>BW9</f>
        <v>1025</v>
      </c>
      <c r="BU9" s="6">
        <f>gradings!J98</f>
        <v>0.77139999999999997</v>
      </c>
      <c r="BV9" s="2">
        <f>CEILING((BU9*$D9),0.01)</f>
        <v>7.83</v>
      </c>
      <c r="BW9">
        <f>FLOOR(($EC9*POWER(($ED9-BV9),$EE9)),1)</f>
        <v>1025</v>
      </c>
      <c r="BX9"/>
      <c r="BY9"/>
      <c r="CA9" s="8"/>
      <c r="CB9" s="2">
        <f>CE9</f>
        <v>7.44</v>
      </c>
      <c r="CC9" s="18">
        <f>CF9</f>
        <v>1127</v>
      </c>
      <c r="CD9" s="6">
        <f>gradings!K98</f>
        <v>0.73280000000000001</v>
      </c>
      <c r="CE9" s="2">
        <f>CEILING((CD9*$D9),0.01)</f>
        <v>7.44</v>
      </c>
      <c r="CF9">
        <f>FLOOR(($EC9*POWER(($ED9-CE9),$EE9)),1)</f>
        <v>1127</v>
      </c>
      <c r="CG9"/>
      <c r="CH9"/>
      <c r="CJ9" s="8"/>
      <c r="CK9" s="2">
        <f>CN9</f>
        <v>6.93</v>
      </c>
      <c r="CL9" s="18">
        <f>CO9</f>
        <v>1268</v>
      </c>
      <c r="CM9" s="6">
        <f>gradings!L98</f>
        <v>0.68259999999999998</v>
      </c>
      <c r="CN9" s="2">
        <f>CEILING((CM9*$D9),0.01)</f>
        <v>6.93</v>
      </c>
      <c r="CO9">
        <f>FLOOR(($EC9*POWER(($ED9-CN9),$EE9)),1)</f>
        <v>1268</v>
      </c>
      <c r="CP9"/>
      <c r="CQ9"/>
      <c r="CS9" s="8"/>
      <c r="CT9" s="2">
        <f>CW9</f>
        <v>6.2700000000000005</v>
      </c>
      <c r="CU9" s="18">
        <f>CX9</f>
        <v>1463</v>
      </c>
      <c r="CV9" s="6">
        <f>gradings!M98</f>
        <v>0.61780000000000002</v>
      </c>
      <c r="CW9" s="2">
        <f>CEILING((CV9*$D9),0.01)</f>
        <v>6.2700000000000005</v>
      </c>
      <c r="CX9">
        <f>FLOOR(($EC9*POWER(($ED9-CW9),$EE9)),1)</f>
        <v>1463</v>
      </c>
      <c r="CY9"/>
      <c r="CZ9"/>
      <c r="DB9" s="8"/>
      <c r="DC9" s="2">
        <f>DF9</f>
        <v>5.08</v>
      </c>
      <c r="DD9" s="18">
        <f>DG9</f>
        <v>1846</v>
      </c>
      <c r="DE9" s="6">
        <f>gradings!N98</f>
        <v>0.50009999999999999</v>
      </c>
      <c r="DF9" s="2">
        <f>CEILING((DE9*$D9),0.01)</f>
        <v>5.08</v>
      </c>
      <c r="DG9">
        <f>FLOOR(($EC9*POWER(($ED9-DF9),$EE9)),1)</f>
        <v>1846</v>
      </c>
      <c r="DH9"/>
      <c r="DI9"/>
      <c r="DK9" s="8"/>
      <c r="DL9" s="2">
        <f>DO9</f>
        <v>4.18</v>
      </c>
      <c r="DM9" s="18">
        <f>DP9</f>
        <v>2165</v>
      </c>
      <c r="DN9" s="6">
        <f>gradings!O98</f>
        <v>0.41189999999999999</v>
      </c>
      <c r="DO9" s="2">
        <f>CEILING((DN9*$D9),0.01)</f>
        <v>4.18</v>
      </c>
      <c r="DP9">
        <f>FLOOR(($EC9*POWER(($ED9-DO9),$EE9)),1)</f>
        <v>2165</v>
      </c>
      <c r="DQ9"/>
      <c r="DR9"/>
      <c r="DT9" s="8"/>
      <c r="DU9" s="2">
        <f>DX9</f>
        <v>3.19</v>
      </c>
      <c r="DV9" s="18">
        <f>DY9</f>
        <v>2543</v>
      </c>
      <c r="DW9" s="6">
        <f>gradings!P98</f>
        <v>0.31369999999999998</v>
      </c>
      <c r="DX9" s="2">
        <f>CEILING((DW9*$D9),0.01)</f>
        <v>3.19</v>
      </c>
      <c r="DY9">
        <f>FLOOR(($EC9*POWER(($ED9-DX9),$EE9)),1)</f>
        <v>2543</v>
      </c>
      <c r="DZ9"/>
      <c r="EA9"/>
      <c r="EB9"/>
      <c r="EC9">
        <v>20.517299999999999</v>
      </c>
      <c r="ED9">
        <v>15.5</v>
      </c>
      <c r="EE9">
        <v>1.92</v>
      </c>
      <c r="EF9">
        <f>FLOOR((EC9*POWER((ED9-D9),EE9)),1)</f>
        <v>515</v>
      </c>
      <c r="EI9" t="str">
        <f>A9</f>
        <v>60 hrd</v>
      </c>
    </row>
    <row r="10" spans="1:139">
      <c r="A10" s="1" t="str">
        <f>vocabulaire!B19</f>
        <v>pole</v>
      </c>
      <c r="B10" s="14"/>
      <c r="C10" s="37">
        <v>2.7</v>
      </c>
      <c r="E10" s="18">
        <f>EG10</f>
        <v>286</v>
      </c>
      <c r="G10" s="8"/>
      <c r="H10" s="2">
        <f>FLOOR((J10*$C10),0.01)</f>
        <v>2.74</v>
      </c>
      <c r="I10" s="18">
        <f>M10</f>
        <v>296</v>
      </c>
      <c r="J10" s="6">
        <f>gradings!C99</f>
        <v>1.0167999999999999</v>
      </c>
      <c r="K10" s="2"/>
      <c r="L10"/>
      <c r="M10">
        <f>FLOOR(($EC10*POWER((H10*100-$ED10),$EE10)),1)</f>
        <v>296</v>
      </c>
      <c r="N10"/>
      <c r="P10" s="8"/>
      <c r="Q10" s="2">
        <f>FLOOR((S10*$C10),0.01)</f>
        <v>2.9</v>
      </c>
      <c r="R10" s="18">
        <f>V10</f>
        <v>333</v>
      </c>
      <c r="S10" s="6">
        <f>gradings!D99</f>
        <v>1.0772999999999999</v>
      </c>
      <c r="T10" s="2"/>
      <c r="U10"/>
      <c r="V10">
        <f>FLOOR(($EC10*POWER((Q10*100-$ED10),$EE10)),1)</f>
        <v>333</v>
      </c>
      <c r="W10"/>
      <c r="Y10" s="8"/>
      <c r="Z10" s="2">
        <f>FLOOR((AB10*$C10),0.01)</f>
        <v>3.09</v>
      </c>
      <c r="AA10" s="18">
        <f>AE10</f>
        <v>379</v>
      </c>
      <c r="AB10" s="6">
        <f>gradings!E99</f>
        <v>1.1480999999999999</v>
      </c>
      <c r="AC10" s="2"/>
      <c r="AD10"/>
      <c r="AE10">
        <f>FLOOR(($EC10*POWER((Z10*100-$ED10),$EE10)),1)</f>
        <v>379</v>
      </c>
      <c r="AF10"/>
      <c r="AI10" s="2">
        <f>FLOOR((AK10*$C10),0.01)</f>
        <v>3.31</v>
      </c>
      <c r="AJ10" s="18">
        <f>AN10</f>
        <v>434</v>
      </c>
      <c r="AK10" s="6">
        <f>gradings!F99</f>
        <v>1.2272000000000001</v>
      </c>
      <c r="AN10">
        <f>FLOOR(($EC10*POWER((AI10*100-$ED10),$EE10)),1)</f>
        <v>434</v>
      </c>
      <c r="AQ10" s="8"/>
      <c r="AR10" s="2">
        <f>FLOOR((AT10*$C10),0.01)</f>
        <v>3.5500000000000003</v>
      </c>
      <c r="AS10" s="18">
        <f>AW10</f>
        <v>496</v>
      </c>
      <c r="AT10" s="6">
        <f>gradings!G99</f>
        <v>1.3182</v>
      </c>
      <c r="AV10"/>
      <c r="AW10">
        <f>FLOOR(($EC10*POWER((AR10*100-$ED10),$EE10)),1)</f>
        <v>496</v>
      </c>
      <c r="AX10"/>
      <c r="AZ10" s="8"/>
      <c r="BA10" s="2">
        <f>FLOOR((BC10*$C10),0.01)</f>
        <v>3.84</v>
      </c>
      <c r="BB10" s="18">
        <f>BF10</f>
        <v>573</v>
      </c>
      <c r="BC10" s="6">
        <f>gradings!H99</f>
        <v>1.4236</v>
      </c>
      <c r="BE10"/>
      <c r="BF10">
        <f>FLOOR(($EC10*POWER((BA10*100-$ED10),$EE10)),1)</f>
        <v>573</v>
      </c>
      <c r="BG10"/>
      <c r="BI10" s="8"/>
      <c r="BJ10" s="2">
        <f>FLOOR((BL10*$C10),0.01)</f>
        <v>4.17</v>
      </c>
      <c r="BK10" s="18">
        <f>BO10</f>
        <v>665</v>
      </c>
      <c r="BL10" s="6">
        <f>gradings!I99</f>
        <v>1.5475000000000001</v>
      </c>
      <c r="BN10"/>
      <c r="BO10">
        <f>FLOOR(($EC10*POWER((BJ10*100-$ED10),$EE10)),1)</f>
        <v>665</v>
      </c>
      <c r="BP10"/>
      <c r="BR10" s="8"/>
      <c r="BS10" s="2">
        <f>FLOOR((BU10*$C10),0.01)</f>
        <v>4.57</v>
      </c>
      <c r="BT10" s="18">
        <f>BX10</f>
        <v>781</v>
      </c>
      <c r="BU10" s="6">
        <f>gradings!J99</f>
        <v>1.6949000000000001</v>
      </c>
      <c r="BW10"/>
      <c r="BX10">
        <f>FLOOR(($EC10*POWER((BS10*100-$ED10),$EE10)),1)</f>
        <v>781</v>
      </c>
      <c r="BY10"/>
      <c r="CA10" s="8"/>
      <c r="CB10" s="2">
        <f>FLOOR((CD10*$C10),0.01)</f>
        <v>5.05</v>
      </c>
      <c r="CC10" s="18">
        <f>CG10</f>
        <v>926</v>
      </c>
      <c r="CD10" s="6">
        <f>gradings!K99</f>
        <v>1.8733</v>
      </c>
      <c r="CF10"/>
      <c r="CG10">
        <f>FLOOR(($EC10*POWER((CB10*100-$ED10),$EE10)),1)</f>
        <v>926</v>
      </c>
      <c r="CH10"/>
      <c r="CJ10" s="8"/>
      <c r="CK10" s="2">
        <f>FLOOR((CM10*$C10),0.01)</f>
        <v>5.65</v>
      </c>
      <c r="CL10" s="18">
        <f>CP10</f>
        <v>1116</v>
      </c>
      <c r="CM10" s="6">
        <f>gradings!L99</f>
        <v>2.0937999999999999</v>
      </c>
      <c r="CO10"/>
      <c r="CP10">
        <f>FLOOR(($EC10*POWER((CK10*100-$ED10),$EE10)),1)</f>
        <v>1116</v>
      </c>
      <c r="CQ10"/>
      <c r="CS10" s="8"/>
      <c r="CT10" s="2">
        <f>FLOOR((CV10*$C10),0.01)</f>
        <v>6.4</v>
      </c>
      <c r="CU10" s="18">
        <f>CY10</f>
        <v>1365</v>
      </c>
      <c r="CV10" s="6">
        <f>gradings!M99</f>
        <v>2.3730000000000002</v>
      </c>
      <c r="CX10"/>
      <c r="CY10">
        <f>FLOOR(($EC10*POWER((CT10*100-$ED10),$EE10)),1)</f>
        <v>1365</v>
      </c>
      <c r="CZ10"/>
      <c r="DB10" s="8"/>
      <c r="DC10" s="2">
        <f>FLOOR((DE10*$C10),0.01)</f>
        <v>7.3900000000000006</v>
      </c>
      <c r="DD10" s="18">
        <f>DH10</f>
        <v>1714</v>
      </c>
      <c r="DE10" s="6">
        <f>gradings!N99</f>
        <v>2.7382</v>
      </c>
      <c r="DG10"/>
      <c r="DH10">
        <f>FLOOR(($EC10*POWER((DC10*100-$ED10),$EE10)),1)</f>
        <v>1714</v>
      </c>
      <c r="DI10"/>
      <c r="DK10" s="8"/>
      <c r="DL10" s="2">
        <f>FLOOR((DN10*$C10),0.01)</f>
        <v>8.73</v>
      </c>
      <c r="DM10" s="18">
        <f>DQ10</f>
        <v>2216</v>
      </c>
      <c r="DN10" s="6">
        <f>gradings!O99</f>
        <v>3.2362000000000002</v>
      </c>
      <c r="DP10"/>
      <c r="DQ10">
        <f>FLOOR(($EC10*POWER((DL10*100-$ED10),$EE10)),1)</f>
        <v>2216</v>
      </c>
      <c r="DR10"/>
      <c r="DT10" s="8"/>
      <c r="DU10" s="2">
        <f>FLOOR((DW10*$C10),0.01)</f>
        <v>13.1</v>
      </c>
      <c r="DV10" s="18">
        <f>DZ10</f>
        <v>4059</v>
      </c>
      <c r="DW10" s="6">
        <f>gradings!P99</f>
        <v>4.8547000000000002</v>
      </c>
      <c r="DY10"/>
      <c r="DZ10">
        <f>FLOOR(($EC10*POWER((DU10*100-$ED10),$EE10)),1)</f>
        <v>4059</v>
      </c>
      <c r="EA10"/>
      <c r="EB10"/>
      <c r="EC10">
        <v>0.2797</v>
      </c>
      <c r="ED10">
        <v>100</v>
      </c>
      <c r="EE10">
        <v>1.35</v>
      </c>
      <c r="EG10">
        <f>FLOOR((EC10*POWER((C10*100-ED10),EE10)),1)</f>
        <v>286</v>
      </c>
      <c r="EI10" t="str">
        <f>A10</f>
        <v>pole</v>
      </c>
    </row>
    <row r="11" spans="1:139" ht="12.75" thickBot="1">
      <c r="A11" s="1" t="str">
        <f>vocabulaire!B8</f>
        <v>1000 m</v>
      </c>
      <c r="B11" s="16">
        <v>2</v>
      </c>
      <c r="C11" s="17">
        <v>38.200000000000003</v>
      </c>
      <c r="D11" s="2">
        <f>60*B11+C11</f>
        <v>158.19999999999999</v>
      </c>
      <c r="E11" s="18">
        <f>EF11</f>
        <v>894</v>
      </c>
      <c r="G11" s="8">
        <f>FLOOR((K11/60),1)</f>
        <v>2</v>
      </c>
      <c r="H11" s="3">
        <f>K11-60*G11</f>
        <v>37.069999999999993</v>
      </c>
      <c r="I11" s="18">
        <f>L11</f>
        <v>906</v>
      </c>
      <c r="J11" s="6">
        <f>gradings!C100</f>
        <v>0.99280000000000002</v>
      </c>
      <c r="K11" s="2">
        <f>CEILING((J11*$D11),0.01)</f>
        <v>157.07</v>
      </c>
      <c r="L11">
        <f>FLOOR(($EC11*POWER(($ED11-K11),$EE11)),1)</f>
        <v>906</v>
      </c>
      <c r="M11"/>
      <c r="N11"/>
      <c r="P11" s="8">
        <f>FLOOR((T11/60),1)</f>
        <v>2</v>
      </c>
      <c r="Q11" s="3">
        <f>T11-60*P11</f>
        <v>30.879999999999995</v>
      </c>
      <c r="R11" s="18">
        <f>U11</f>
        <v>977</v>
      </c>
      <c r="S11" s="6">
        <f>gradings!D100</f>
        <v>0.95369999999999999</v>
      </c>
      <c r="T11" s="2">
        <f>CEILING((S11*$D11),0.01)</f>
        <v>150.88</v>
      </c>
      <c r="U11">
        <f>FLOOR(($EC11*POWER(($ED11-T11),$EE11)),1)</f>
        <v>977</v>
      </c>
      <c r="V11"/>
      <c r="W11"/>
      <c r="Y11" s="8">
        <f>FLOOR((AC11/60),1)</f>
        <v>2</v>
      </c>
      <c r="Z11" s="3">
        <f>AC11-60*Y11</f>
        <v>24.689999999999998</v>
      </c>
      <c r="AA11" s="18">
        <f>AD11</f>
        <v>1051</v>
      </c>
      <c r="AB11" s="6">
        <f>gradings!E100</f>
        <v>0.91459999999999997</v>
      </c>
      <c r="AC11" s="2">
        <f>CEILING((AB11*$D11),0.01)</f>
        <v>144.69</v>
      </c>
      <c r="AD11">
        <f>FLOOR(($EC11*POWER(($ED11-AC11),$EE11)),1)</f>
        <v>1051</v>
      </c>
      <c r="AE11"/>
      <c r="AF11"/>
      <c r="AH11" s="8">
        <f>FLOOR((AL11/60),1)</f>
        <v>2</v>
      </c>
      <c r="AI11" s="3">
        <f>AL11-60*AH11</f>
        <v>18.509999999999991</v>
      </c>
      <c r="AJ11" s="18">
        <f>AM11</f>
        <v>1127</v>
      </c>
      <c r="AK11" s="6">
        <f>gradings!F100</f>
        <v>0.87549999999999994</v>
      </c>
      <c r="AL11" s="2">
        <f>CEILING((AK11*$D11),0.01)</f>
        <v>138.51</v>
      </c>
      <c r="AM11">
        <f>FLOOR(($EC11*POWER(($ED11-AL11),$EE11)),1)</f>
        <v>1127</v>
      </c>
      <c r="AQ11" s="8">
        <f>FLOOR((AU11/60),1)</f>
        <v>2</v>
      </c>
      <c r="AR11" s="3">
        <f>AU11-60*AQ11</f>
        <v>12.319999999999993</v>
      </c>
      <c r="AS11" s="18">
        <f>AV11</f>
        <v>1206</v>
      </c>
      <c r="AT11" s="6">
        <f>gradings!G100</f>
        <v>0.83640000000000003</v>
      </c>
      <c r="AU11" s="2">
        <f>CEILING((AT11*$D11),0.01)</f>
        <v>132.32</v>
      </c>
      <c r="AV11">
        <f>FLOOR(($EC11*POWER(($ED11-AU11),$EE11)),1)</f>
        <v>1206</v>
      </c>
      <c r="AW11"/>
      <c r="AX11"/>
      <c r="AZ11" s="8">
        <f>FLOOR((BD11/60),1)</f>
        <v>2</v>
      </c>
      <c r="BA11" s="3">
        <f>BD11-60*AZ11</f>
        <v>6.0600000000000023</v>
      </c>
      <c r="BB11" s="18">
        <f>BE11</f>
        <v>1288</v>
      </c>
      <c r="BC11" s="6">
        <f>gradings!H100</f>
        <v>0.79679999999999995</v>
      </c>
      <c r="BD11" s="2">
        <f>CEILING((BC11*$D11),0.01)</f>
        <v>126.06</v>
      </c>
      <c r="BE11">
        <f>FLOOR(($EC11*POWER(($ED11-BD11),$EE11)),1)</f>
        <v>1288</v>
      </c>
      <c r="BF11"/>
      <c r="BG11"/>
      <c r="BI11" s="8">
        <f>FLOOR((BM11/60),1)</f>
        <v>1</v>
      </c>
      <c r="BJ11" s="3">
        <f>BM11-60*BI11</f>
        <v>59.620000000000005</v>
      </c>
      <c r="BK11" s="18">
        <f>BN11</f>
        <v>1374</v>
      </c>
      <c r="BL11" s="6">
        <f>gradings!I100</f>
        <v>0.75609999999999999</v>
      </c>
      <c r="BM11" s="2">
        <f>CEILING((BL11*$D11),0.01)</f>
        <v>119.62</v>
      </c>
      <c r="BN11">
        <f>FLOOR(($EC11*POWER(($ED11-BM11),$EE11)),1)</f>
        <v>1374</v>
      </c>
      <c r="BO11"/>
      <c r="BP11"/>
      <c r="BR11" s="8">
        <f>FLOOR((BV11/60),1)</f>
        <v>1</v>
      </c>
      <c r="BS11" s="3">
        <f>BV11-60*BR11</f>
        <v>52.5</v>
      </c>
      <c r="BT11" s="18">
        <f>BW11</f>
        <v>1473</v>
      </c>
      <c r="BU11" s="6">
        <f>gradings!J100</f>
        <v>0.71109999999999995</v>
      </c>
      <c r="BV11" s="2">
        <f>CEILING((BU11*$D11),0.01)</f>
        <v>112.5</v>
      </c>
      <c r="BW11">
        <f>FLOOR(($EC11*POWER(($ED11-BV11),$EE11)),1)</f>
        <v>1473</v>
      </c>
      <c r="BX11"/>
      <c r="BY11"/>
      <c r="CA11" s="8">
        <f>FLOOR((CE11/60),1)</f>
        <v>1</v>
      </c>
      <c r="CB11" s="3">
        <f>CE11-60*CA11</f>
        <v>44.230000000000004</v>
      </c>
      <c r="CC11" s="18">
        <f>CF11</f>
        <v>1592</v>
      </c>
      <c r="CD11" s="6">
        <f>gradings!K100</f>
        <v>0.65880000000000005</v>
      </c>
      <c r="CE11" s="2">
        <f>CEILING((CD11*$D11),0.01)</f>
        <v>104.23</v>
      </c>
      <c r="CF11">
        <f>FLOOR(($EC11*POWER(($ED11-CE11),$EE11)),1)</f>
        <v>1592</v>
      </c>
      <c r="CG11"/>
      <c r="CH11"/>
      <c r="CJ11" s="8">
        <f>FLOOR((CN11/60),1)</f>
        <v>1</v>
      </c>
      <c r="CK11" s="3">
        <f>CN11-60*CJ11</f>
        <v>34.17</v>
      </c>
      <c r="CL11" s="18">
        <f>CO11</f>
        <v>1743</v>
      </c>
      <c r="CM11" s="6">
        <f>gradings!L100</f>
        <v>0.59519999999999995</v>
      </c>
      <c r="CN11" s="2">
        <f>CEILING((CM11*$D11),0.01)</f>
        <v>94.17</v>
      </c>
      <c r="CO11">
        <f>FLOOR(($EC11*POWER(($ED11-CN11),$EE11)),1)</f>
        <v>1743</v>
      </c>
      <c r="CP11"/>
      <c r="CQ11"/>
      <c r="CS11" s="8">
        <f>FLOOR((CW11/60),1)</f>
        <v>1</v>
      </c>
      <c r="CT11" s="3">
        <f>CW11-60*CS11</f>
        <v>21.53</v>
      </c>
      <c r="CU11" s="18">
        <f>CX11</f>
        <v>1940</v>
      </c>
      <c r="CV11" s="6">
        <f>gradings!M100</f>
        <v>0.51529999999999998</v>
      </c>
      <c r="CW11" s="2">
        <f>CEILING((CV11*$D11),0.01)</f>
        <v>81.53</v>
      </c>
      <c r="CX11">
        <f>FLOOR(($EC11*POWER(($ED11-CW11),$EE11)),1)</f>
        <v>1940</v>
      </c>
      <c r="CY11"/>
      <c r="CZ11"/>
      <c r="DB11" s="8">
        <f>FLOOR((DF11/60),1)</f>
        <v>1</v>
      </c>
      <c r="DC11" s="3">
        <f>DF11-60*DB11</f>
        <v>5.2900000000000063</v>
      </c>
      <c r="DD11" s="18">
        <f>DG11</f>
        <v>2209</v>
      </c>
      <c r="DE11" s="6">
        <f>gradings!N100</f>
        <v>0.41270000000000001</v>
      </c>
      <c r="DF11" s="2">
        <f>CEILING((DE11*$D11),0.01)</f>
        <v>65.290000000000006</v>
      </c>
      <c r="DG11">
        <f>FLOOR(($EC11*POWER(($ED11-DF11),$EE11)),1)</f>
        <v>2209</v>
      </c>
      <c r="DH11"/>
      <c r="DI11"/>
      <c r="DK11" s="8">
        <f>FLOOR((DO11/60),1)</f>
        <v>0</v>
      </c>
      <c r="DL11" s="3">
        <f>DO11-60*DK11</f>
        <v>44.160000000000004</v>
      </c>
      <c r="DM11" s="18">
        <f>DP11</f>
        <v>2582</v>
      </c>
      <c r="DN11" s="6">
        <f>gradings!O100</f>
        <v>0.27910000000000001</v>
      </c>
      <c r="DO11" s="2">
        <f>CEILING((DN11*$D11),0.01)</f>
        <v>44.160000000000004</v>
      </c>
      <c r="DP11">
        <f>FLOOR(($EC11*POWER(($ED11-DO11),$EE11)),1)</f>
        <v>2582</v>
      </c>
      <c r="DQ11"/>
      <c r="DR11"/>
      <c r="DT11" s="8">
        <f>FLOOR((DX11/60),1)</f>
        <v>0</v>
      </c>
      <c r="DU11" s="3">
        <f>DX11-60*DT11</f>
        <v>0</v>
      </c>
      <c r="DV11" s="18">
        <f>DY11</f>
        <v>3446</v>
      </c>
      <c r="DW11" s="6">
        <f>gradings!P100</f>
        <v>0</v>
      </c>
      <c r="DX11" s="2">
        <f>CEILING((DW11*$D11),0.01)</f>
        <v>0</v>
      </c>
      <c r="DY11">
        <f>FLOOR(($EC11*POWER(($ED11-DX11),$EE11)),1)</f>
        <v>3446</v>
      </c>
      <c r="DZ11"/>
      <c r="EA11"/>
      <c r="EB11"/>
      <c r="EC11">
        <v>8.7129999999999999E-2</v>
      </c>
      <c r="ED11" s="47">
        <v>305.5</v>
      </c>
      <c r="EE11">
        <v>1.85</v>
      </c>
      <c r="EF11">
        <f>FLOOR((EC11*POWER((ED11-D11),EE11)),1)</f>
        <v>894</v>
      </c>
      <c r="EI11" t="str">
        <f>A11</f>
        <v>1000 m</v>
      </c>
    </row>
    <row r="12" spans="1:139" s="11" customFormat="1">
      <c r="A12" s="19" t="str">
        <f>vocabulaire!B31</f>
        <v>day 2</v>
      </c>
      <c r="B12" s="20"/>
      <c r="C12" s="21"/>
      <c r="D12" s="21"/>
      <c r="E12" s="22">
        <f>SUM(E9:E11)</f>
        <v>1695</v>
      </c>
      <c r="F12" s="23"/>
      <c r="G12" s="22"/>
      <c r="H12" s="22"/>
      <c r="I12" s="22">
        <f>SUM(I9:I11)</f>
        <v>1747</v>
      </c>
      <c r="J12" s="22"/>
      <c r="K12" s="22"/>
      <c r="L12" s="20"/>
      <c r="M12" s="20"/>
      <c r="N12" s="20"/>
      <c r="O12" s="23"/>
      <c r="P12" s="22"/>
      <c r="Q12" s="22"/>
      <c r="R12" s="22">
        <f>SUM(R9:R11)</f>
        <v>1929</v>
      </c>
      <c r="S12" s="22"/>
      <c r="T12" s="22"/>
      <c r="U12" s="20"/>
      <c r="V12" s="20"/>
      <c r="W12" s="20"/>
      <c r="X12" s="23"/>
      <c r="Y12" s="22"/>
      <c r="Z12" s="22"/>
      <c r="AA12" s="22">
        <f>SUM(AA9:AA11)</f>
        <v>2126</v>
      </c>
      <c r="AB12" s="22"/>
      <c r="AC12" s="22"/>
      <c r="AD12" s="20"/>
      <c r="AE12" s="20"/>
      <c r="AF12" s="20"/>
      <c r="AG12" s="23"/>
      <c r="AH12" s="22"/>
      <c r="AI12" s="22"/>
      <c r="AJ12" s="22">
        <f>SUM(AJ9:AJ11)</f>
        <v>2296</v>
      </c>
      <c r="AK12" s="22"/>
      <c r="AL12" s="22"/>
      <c r="AM12" s="20"/>
      <c r="AN12" s="20"/>
      <c r="AO12" s="20"/>
      <c r="AP12" s="21"/>
      <c r="AQ12" s="22"/>
      <c r="AR12" s="22"/>
      <c r="AS12" s="22">
        <f>SUM(AS9:AS11)</f>
        <v>2522</v>
      </c>
      <c r="AT12" s="22"/>
      <c r="AU12" s="22"/>
      <c r="AV12" s="20"/>
      <c r="AW12" s="20"/>
      <c r="AX12" s="20"/>
      <c r="AY12" s="21"/>
      <c r="AZ12" s="22"/>
      <c r="BA12" s="22"/>
      <c r="BB12" s="22">
        <f>SUM(BB9:BB11)</f>
        <v>2738</v>
      </c>
      <c r="BC12" s="22"/>
      <c r="BD12" s="22"/>
      <c r="BE12" s="20"/>
      <c r="BF12" s="20"/>
      <c r="BG12" s="20"/>
      <c r="BH12" s="21"/>
      <c r="BI12" s="22"/>
      <c r="BJ12" s="22"/>
      <c r="BK12" s="22">
        <f>SUM(BK9:BK11)</f>
        <v>3006</v>
      </c>
      <c r="BL12" s="22"/>
      <c r="BM12" s="22"/>
      <c r="BN12" s="20"/>
      <c r="BO12" s="20"/>
      <c r="BP12" s="20"/>
      <c r="BQ12" s="21"/>
      <c r="BR12" s="22"/>
      <c r="BS12" s="22"/>
      <c r="BT12" s="22">
        <f>SUM(BT9:BT11)</f>
        <v>3279</v>
      </c>
      <c r="BU12" s="22"/>
      <c r="BV12" s="22"/>
      <c r="BW12" s="20"/>
      <c r="BX12" s="20"/>
      <c r="BY12" s="20"/>
      <c r="BZ12" s="21"/>
      <c r="CA12" s="22"/>
      <c r="CB12" s="22"/>
      <c r="CC12" s="22">
        <f>SUM(CC9:CC11)</f>
        <v>3645</v>
      </c>
      <c r="CD12" s="22"/>
      <c r="CE12" s="22"/>
      <c r="CF12" s="20"/>
      <c r="CG12" s="20"/>
      <c r="CH12" s="20"/>
      <c r="CI12" s="21"/>
      <c r="CJ12" s="22"/>
      <c r="CK12" s="22"/>
      <c r="CL12" s="22">
        <f>SUM(CL9:CL11)</f>
        <v>4127</v>
      </c>
      <c r="CM12" s="22"/>
      <c r="CN12" s="22"/>
      <c r="CR12" s="21"/>
      <c r="CS12" s="22"/>
      <c r="CT12" s="22"/>
      <c r="CU12" s="22">
        <f>SUM(CU9:CU11)</f>
        <v>4768</v>
      </c>
      <c r="CV12" s="22"/>
      <c r="CW12" s="22"/>
      <c r="DA12" s="21"/>
      <c r="DB12" s="22"/>
      <c r="DC12" s="22"/>
      <c r="DD12" s="22">
        <f>SUM(DD9:DD11)</f>
        <v>5769</v>
      </c>
      <c r="DE12" s="22"/>
      <c r="DF12" s="22"/>
      <c r="DJ12" s="21"/>
      <c r="DK12" s="22"/>
      <c r="DL12" s="22"/>
      <c r="DM12" s="22">
        <f>SUM(DM9:DM11)</f>
        <v>6963</v>
      </c>
      <c r="DN12" s="22"/>
      <c r="DO12" s="22"/>
      <c r="DS12" s="21"/>
      <c r="DT12" s="22"/>
      <c r="DU12" s="22"/>
      <c r="DV12" s="22">
        <f>SUM(DV9:DV11)</f>
        <v>10048</v>
      </c>
      <c r="DW12" s="22"/>
      <c r="DX12" s="22"/>
    </row>
    <row r="14" spans="1:139" s="10" customFormat="1">
      <c r="A14" s="24" t="str">
        <f>vocabulaire!B28</f>
        <v>TOTAL</v>
      </c>
      <c r="B14" s="25"/>
      <c r="C14" s="33"/>
      <c r="D14" s="26"/>
      <c r="E14" s="27">
        <f>E$7+E$12</f>
        <v>3924</v>
      </c>
      <c r="F14" s="27"/>
      <c r="G14" s="27"/>
      <c r="H14" s="27"/>
      <c r="I14" s="27">
        <f>I$7+I$12</f>
        <v>4104</v>
      </c>
      <c r="J14" s="27"/>
      <c r="K14" s="27"/>
      <c r="L14" s="27"/>
      <c r="M14" s="27"/>
      <c r="N14" s="27"/>
      <c r="O14" s="27"/>
      <c r="P14" s="27"/>
      <c r="Q14" s="27"/>
      <c r="R14" s="27">
        <f>R$7+R$12</f>
        <v>4513</v>
      </c>
      <c r="S14" s="27"/>
      <c r="T14" s="27"/>
      <c r="U14" s="27"/>
      <c r="V14" s="27"/>
      <c r="W14" s="27"/>
      <c r="X14" s="27"/>
      <c r="Y14" s="27"/>
      <c r="Z14" s="27"/>
      <c r="AA14" s="27">
        <f>AA$7+AA$12</f>
        <v>5014</v>
      </c>
      <c r="AB14" s="27"/>
      <c r="AC14" s="27"/>
      <c r="AD14" s="27"/>
      <c r="AE14" s="27"/>
      <c r="AF14" s="27"/>
      <c r="AG14" s="27"/>
      <c r="AH14" s="27"/>
      <c r="AI14" s="27"/>
      <c r="AJ14" s="27">
        <f>AJ$7+AJ$12</f>
        <v>5456</v>
      </c>
      <c r="AK14" s="27"/>
      <c r="AL14" s="27"/>
      <c r="AM14" s="27"/>
      <c r="AN14" s="27"/>
      <c r="AO14" s="27"/>
      <c r="AP14" s="27"/>
      <c r="AQ14" s="27"/>
      <c r="AR14" s="27"/>
      <c r="AS14" s="27">
        <f>AS$7+AS$12</f>
        <v>6060</v>
      </c>
      <c r="AT14" s="27"/>
      <c r="AU14" s="27"/>
      <c r="AV14" s="27"/>
      <c r="AW14" s="27"/>
      <c r="AX14" s="27"/>
      <c r="AY14" s="27"/>
      <c r="AZ14" s="27"/>
      <c r="BA14" s="27"/>
      <c r="BB14" s="27">
        <f>BB$7+BB$12</f>
        <v>6631</v>
      </c>
      <c r="BC14" s="27"/>
      <c r="BD14" s="27"/>
      <c r="BE14" s="27"/>
      <c r="BF14" s="27"/>
      <c r="BG14" s="27"/>
      <c r="BH14" s="27"/>
      <c r="BI14" s="27"/>
      <c r="BJ14" s="27"/>
      <c r="BK14" s="27">
        <f>BK$7+BK$12</f>
        <v>7388</v>
      </c>
      <c r="BL14" s="27"/>
      <c r="BM14" s="27"/>
      <c r="BN14" s="27"/>
      <c r="BO14" s="27"/>
      <c r="BP14" s="27"/>
      <c r="BQ14" s="27"/>
      <c r="BR14" s="27"/>
      <c r="BS14" s="27"/>
      <c r="BT14" s="27">
        <f>BT$7+BT$12</f>
        <v>8130</v>
      </c>
      <c r="BU14" s="27"/>
      <c r="BV14" s="27"/>
      <c r="BW14" s="27"/>
      <c r="BX14" s="27"/>
      <c r="BY14" s="27"/>
      <c r="BZ14" s="27"/>
      <c r="CA14" s="27"/>
      <c r="CB14" s="27"/>
      <c r="CC14" s="27">
        <f>CC$7+CC$12</f>
        <v>9186</v>
      </c>
      <c r="CD14" s="27"/>
      <c r="CE14" s="27"/>
      <c r="CF14" s="27"/>
      <c r="CG14" s="27"/>
      <c r="CH14" s="27"/>
      <c r="CI14" s="27"/>
      <c r="CJ14" s="27"/>
      <c r="CK14" s="27"/>
      <c r="CL14" s="27">
        <f>CL$7+CL$12</f>
        <v>10508</v>
      </c>
      <c r="CM14" s="27"/>
      <c r="CN14" s="27"/>
      <c r="CO14" s="27"/>
      <c r="CP14" s="27"/>
      <c r="CQ14" s="27"/>
      <c r="CR14" s="27"/>
      <c r="CS14" s="27"/>
      <c r="CT14" s="27"/>
      <c r="CU14" s="27">
        <f>CU$7+CU$12</f>
        <v>12240</v>
      </c>
      <c r="CV14" s="27"/>
      <c r="CW14" s="27"/>
      <c r="CX14" s="27"/>
      <c r="CY14" s="27"/>
      <c r="CZ14" s="27"/>
      <c r="DA14" s="27"/>
      <c r="DB14" s="27"/>
      <c r="DC14" s="27"/>
      <c r="DD14" s="27">
        <f>DD$7+DD$12</f>
        <v>14684</v>
      </c>
      <c r="DE14" s="27"/>
      <c r="DF14" s="27"/>
      <c r="DG14" s="27"/>
      <c r="DH14" s="27"/>
      <c r="DI14" s="27"/>
      <c r="DJ14" s="27"/>
      <c r="DK14" s="27"/>
      <c r="DL14" s="27"/>
      <c r="DM14" s="27">
        <f>DM$7+DM$12</f>
        <v>17883</v>
      </c>
      <c r="DN14" s="27"/>
      <c r="DO14" s="27"/>
      <c r="DP14" s="27"/>
      <c r="DQ14" s="27"/>
      <c r="DR14" s="27"/>
      <c r="DS14" s="27"/>
      <c r="DT14" s="27"/>
      <c r="DU14" s="27"/>
      <c r="DV14" s="27" t="e">
        <f>DV$7+DV$12</f>
        <v>#NUM!</v>
      </c>
      <c r="DW14" s="27"/>
      <c r="DX14" s="27"/>
      <c r="DY14" s="27"/>
      <c r="DZ14" s="27"/>
      <c r="EA14" s="27"/>
    </row>
    <row r="15" spans="1:139" s="35" customFormat="1">
      <c r="C15" s="4"/>
      <c r="D15" s="4"/>
      <c r="E15" s="35" t="s">
        <v>9</v>
      </c>
      <c r="F15" s="7"/>
      <c r="G15" s="7"/>
      <c r="H15" s="7"/>
      <c r="I15" s="7" t="str">
        <f>H1</f>
        <v>M35</v>
      </c>
      <c r="J15" s="7"/>
      <c r="K15" s="7"/>
      <c r="L15" s="7"/>
      <c r="M15" s="7"/>
      <c r="N15" s="7"/>
      <c r="O15" s="7"/>
      <c r="P15" s="7"/>
      <c r="Q15" s="7"/>
      <c r="R15" s="7" t="str">
        <f>Q1</f>
        <v>M40</v>
      </c>
      <c r="S15" s="7"/>
      <c r="T15" s="7"/>
      <c r="U15" s="7"/>
      <c r="V15" s="7"/>
      <c r="W15" s="7"/>
      <c r="X15" s="7"/>
      <c r="Y15" s="7"/>
      <c r="Z15" s="7"/>
      <c r="AA15" s="7" t="str">
        <f>Z1</f>
        <v>M45</v>
      </c>
      <c r="AB15" s="7"/>
      <c r="AC15" s="7"/>
      <c r="AD15" s="7"/>
      <c r="AE15" s="7"/>
      <c r="AF15" s="7"/>
      <c r="AG15" s="7"/>
      <c r="AH15" s="7"/>
      <c r="AI15" s="4"/>
      <c r="AJ15" s="7" t="str">
        <f>AI1</f>
        <v>M50</v>
      </c>
      <c r="AK15" s="5"/>
      <c r="AL15" s="4"/>
      <c r="AP15" s="4"/>
      <c r="AQ15" s="4"/>
      <c r="AR15" s="4"/>
      <c r="AS15" s="4" t="str">
        <f>AR1</f>
        <v>M55</v>
      </c>
      <c r="AT15" s="4"/>
      <c r="AU15" s="4"/>
      <c r="AV15" s="4"/>
      <c r="AW15" s="4"/>
      <c r="AX15" s="4"/>
      <c r="AY15" s="4"/>
      <c r="AZ15" s="4"/>
      <c r="BA15" s="4"/>
      <c r="BB15" s="4" t="str">
        <f>BA1</f>
        <v>M60</v>
      </c>
      <c r="BC15" s="4"/>
      <c r="BD15" s="4"/>
      <c r="BE15" s="4"/>
      <c r="BF15" s="4"/>
      <c r="BG15" s="4"/>
      <c r="BH15" s="4"/>
      <c r="BI15" s="4"/>
      <c r="BJ15" s="4"/>
      <c r="BK15" s="4" t="str">
        <f>BJ1</f>
        <v>M65</v>
      </c>
      <c r="BL15" s="4"/>
      <c r="BM15" s="4"/>
      <c r="BN15" s="4"/>
      <c r="BO15" s="4"/>
      <c r="BP15" s="4"/>
      <c r="BQ15" s="4"/>
      <c r="BR15" s="4"/>
      <c r="BS15" s="4"/>
      <c r="BT15" s="4" t="str">
        <f>BS1</f>
        <v>M70</v>
      </c>
      <c r="BU15" s="4"/>
      <c r="BV15" s="4"/>
      <c r="BW15" s="4"/>
      <c r="BX15" s="4"/>
      <c r="BY15" s="4"/>
      <c r="BZ15" s="4"/>
      <c r="CA15" s="4"/>
      <c r="CB15" s="4"/>
      <c r="CC15" s="4" t="str">
        <f>CB1</f>
        <v>M75</v>
      </c>
      <c r="CD15" s="4"/>
      <c r="CE15" s="4"/>
      <c r="CF15" s="4"/>
      <c r="CG15" s="4"/>
      <c r="CH15" s="4"/>
      <c r="CI15" s="4"/>
      <c r="CJ15" s="4"/>
      <c r="CK15" s="4"/>
      <c r="CL15" s="4" t="str">
        <f>CK1</f>
        <v>M80</v>
      </c>
      <c r="CM15" s="4"/>
      <c r="CN15" s="4"/>
      <c r="CO15" s="4"/>
      <c r="CP15" s="4"/>
      <c r="CQ15" s="4"/>
      <c r="CR15" s="4"/>
      <c r="CS15" s="4"/>
      <c r="CT15" s="4"/>
      <c r="CU15" s="4" t="str">
        <f>CT1</f>
        <v>M85</v>
      </c>
      <c r="CV15" s="4"/>
      <c r="CW15" s="4"/>
      <c r="CX15" s="4"/>
      <c r="CY15" s="4"/>
      <c r="CZ15" s="4"/>
      <c r="DA15" s="4"/>
      <c r="DB15" s="4"/>
      <c r="DC15" s="4"/>
      <c r="DD15" s="4" t="str">
        <f>DC1</f>
        <v>M90</v>
      </c>
      <c r="DE15" s="4"/>
      <c r="DF15" s="4"/>
      <c r="DG15" s="4"/>
      <c r="DH15" s="4"/>
      <c r="DI15" s="4"/>
      <c r="DJ15" s="4"/>
      <c r="DK15" s="4"/>
      <c r="DL15" s="4"/>
      <c r="DM15" s="4" t="str">
        <f>DL1</f>
        <v>M95</v>
      </c>
      <c r="DN15" s="4"/>
      <c r="DO15" s="4"/>
      <c r="DP15" s="4"/>
      <c r="DQ15" s="4"/>
      <c r="DR15" s="4"/>
      <c r="DS15" s="4"/>
      <c r="DT15" s="4"/>
      <c r="DU15" s="4"/>
      <c r="DV15" s="4" t="str">
        <f>DU1</f>
        <v>M100</v>
      </c>
      <c r="DW15" s="4"/>
      <c r="DX15" s="4"/>
      <c r="DY15" s="4"/>
      <c r="DZ15" s="4"/>
      <c r="EA15" s="4"/>
      <c r="EB15" s="4"/>
    </row>
    <row r="16" spans="1:139" s="35" customFormat="1">
      <c r="C16" s="4"/>
      <c r="D16" s="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4"/>
      <c r="AJ16" s="7"/>
      <c r="AK16" s="5"/>
      <c r="AL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</row>
    <row r="17" spans="1:132">
      <c r="E17"/>
    </row>
    <row r="18" spans="1:132">
      <c r="A18" s="1" t="str">
        <f>vocabulaire!B29</f>
        <v>summary</v>
      </c>
      <c r="B18" s="33" t="s">
        <v>13</v>
      </c>
      <c r="C18" s="27">
        <f>E14</f>
        <v>3924</v>
      </c>
      <c r="D18" s="27"/>
      <c r="E18"/>
    </row>
    <row r="19" spans="1:132">
      <c r="B19" s="2" t="s">
        <v>69</v>
      </c>
      <c r="C19" s="27">
        <f>I14</f>
        <v>4104</v>
      </c>
      <c r="D19" s="27"/>
      <c r="E19"/>
    </row>
    <row r="20" spans="1:132">
      <c r="B20" s="2" t="s">
        <v>70</v>
      </c>
      <c r="C20" s="27">
        <f>R14</f>
        <v>4513</v>
      </c>
      <c r="D20" s="27"/>
      <c r="E20"/>
    </row>
    <row r="21" spans="1:132">
      <c r="A21"/>
      <c r="B21" s="2" t="s">
        <v>71</v>
      </c>
      <c r="C21" s="27">
        <f>AA14</f>
        <v>5014</v>
      </c>
      <c r="D21" s="2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>
      <c r="A22"/>
      <c r="B22" s="2" t="s">
        <v>72</v>
      </c>
      <c r="C22" s="27">
        <f>AJ14</f>
        <v>5456</v>
      </c>
      <c r="D22" s="2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>
      <c r="A23"/>
      <c r="B23" s="2" t="s">
        <v>73</v>
      </c>
      <c r="C23" s="27">
        <f>AS14</f>
        <v>6060</v>
      </c>
      <c r="D23" s="2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>
      <c r="A24"/>
      <c r="B24" t="s">
        <v>74</v>
      </c>
      <c r="C24" s="27">
        <f>BB14</f>
        <v>6631</v>
      </c>
      <c r="D24" s="2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>
      <c r="A25"/>
      <c r="B25" t="s">
        <v>75</v>
      </c>
      <c r="C25" s="27">
        <f>BK14</f>
        <v>7388</v>
      </c>
      <c r="D25" s="27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>
      <c r="A26"/>
      <c r="B26" t="s">
        <v>76</v>
      </c>
      <c r="C26" s="27">
        <f>BT14</f>
        <v>8130</v>
      </c>
      <c r="D26" s="2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>
      <c r="A27"/>
      <c r="B27" t="s">
        <v>77</v>
      </c>
      <c r="C27" s="27">
        <f>CC14</f>
        <v>9186</v>
      </c>
      <c r="D27" s="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>
      <c r="A28"/>
      <c r="B28" t="s">
        <v>78</v>
      </c>
      <c r="C28" s="27">
        <f>CL14</f>
        <v>10508</v>
      </c>
      <c r="D28" s="3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>
      <c r="A29"/>
      <c r="B29" t="s">
        <v>79</v>
      </c>
      <c r="C29" s="27">
        <f>CU14</f>
        <v>12240</v>
      </c>
      <c r="D29" s="3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>
      <c r="A30"/>
      <c r="B30" t="s">
        <v>80</v>
      </c>
      <c r="C30" s="27">
        <f>DD14</f>
        <v>14684</v>
      </c>
      <c r="D30" s="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>
      <c r="A31"/>
      <c r="B31" t="s">
        <v>81</v>
      </c>
      <c r="C31" s="27">
        <f>DM14</f>
        <v>17883</v>
      </c>
      <c r="D31" s="3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>
      <c r="A32"/>
      <c r="B32" t="s">
        <v>82</v>
      </c>
      <c r="C32" s="27" t="e">
        <f>DV14</f>
        <v>#NUM!</v>
      </c>
      <c r="D32" s="3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>
      <c r="A33"/>
      <c r="C33"/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>
      <c r="A34"/>
      <c r="C34"/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>
      <c r="A35"/>
      <c r="C35"/>
      <c r="D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>
      <c r="A36"/>
      <c r="C36"/>
      <c r="D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>
      <c r="A37"/>
      <c r="C37"/>
      <c r="D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>
      <c r="A38"/>
      <c r="C38"/>
      <c r="D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>
      <c r="A39"/>
      <c r="C39"/>
      <c r="D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vocabulaire</vt:lpstr>
      <vt:lpstr>gradings</vt:lpstr>
      <vt:lpstr>Other specs</vt:lpstr>
      <vt:lpstr>5 outdoor</vt:lpstr>
      <vt:lpstr>10 outdoor</vt:lpstr>
      <vt:lpstr>20 outdoor</vt:lpstr>
      <vt:lpstr> 5 throw</vt:lpstr>
      <vt:lpstr>5 indoor</vt:lpstr>
      <vt:lpstr>7 indoor</vt:lpstr>
    </vt:vector>
  </TitlesOfParts>
  <Company>atalanta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Struys</dc:creator>
  <cp:lastModifiedBy>user</cp:lastModifiedBy>
  <dcterms:created xsi:type="dcterms:W3CDTF">2002-11-22T16:16:25Z</dcterms:created>
  <dcterms:modified xsi:type="dcterms:W3CDTF">2018-07-16T12:01:18Z</dcterms:modified>
</cp:coreProperties>
</file>